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60" yWindow="65251" windowWidth="19440" windowHeight="10110" activeTab="0"/>
  </bookViews>
  <sheets>
    <sheet name="DATA" sheetId="1" r:id="rId1"/>
    <sheet name="Covering_letter_by_employee" sheetId="2" r:id="rId2"/>
    <sheet name="DDO to DDO or DME" sheetId="3" r:id="rId3"/>
    <sheet name="APPENDIX-II" sheetId="4" r:id="rId4"/>
    <sheet name="CHEK LIST" sheetId="5" r:id="rId5"/>
    <sheet name="Dependent Certificate" sheetId="6" r:id="rId6"/>
    <sheet name="NON_DRAWAL" sheetId="7" r:id="rId7"/>
    <sheet name="APTC FORM 58" sheetId="8" r:id="rId8"/>
    <sheet name="number_to_word" sheetId="9" r:id="rId9"/>
  </sheets>
  <definedNames/>
  <calcPr fullCalcOnLoad="1"/>
</workbook>
</file>

<file path=xl/sharedStrings.xml><?xml version="1.0" encoding="utf-8"?>
<sst xmlns="http://schemas.openxmlformats.org/spreadsheetml/2006/main" count="334" uniqueCount="296">
  <si>
    <t>TREASURY CODE</t>
  </si>
  <si>
    <t>DDO CODE</t>
  </si>
  <si>
    <t>DDO Designation</t>
  </si>
  <si>
    <t>DDO Office Name</t>
  </si>
  <si>
    <t>Bank Branch Code</t>
  </si>
  <si>
    <t>Bank Branch Name</t>
  </si>
  <si>
    <t>Non-Plan=P/Plan=p</t>
  </si>
  <si>
    <t>Major Head</t>
  </si>
  <si>
    <t>Sub-Major Head</t>
  </si>
  <si>
    <t>Minor Head</t>
  </si>
  <si>
    <t>Group-Sub Head</t>
  </si>
  <si>
    <t>Sub Head</t>
  </si>
  <si>
    <t>Detailed Head</t>
  </si>
  <si>
    <t>Sub Detailed Head</t>
  </si>
  <si>
    <t>District</t>
  </si>
  <si>
    <t>Date</t>
  </si>
  <si>
    <t>Trans ID</t>
  </si>
  <si>
    <t>:</t>
  </si>
  <si>
    <t xml:space="preserve">For the Month of </t>
  </si>
  <si>
    <t>FULLY VOUCHERED CONTINGENT BILL</t>
  </si>
  <si>
    <t>APTC FORM - 58</t>
  </si>
  <si>
    <t>Charged=C/Voted=V</t>
  </si>
  <si>
    <t>Contingency Fund MH/Service Major Head</t>
  </si>
  <si>
    <t>Gross:Rs______________________  Deductions Rs:________________  Net Rs: _________________</t>
  </si>
  <si>
    <t>Total bill amount Rs_______________________ (In words Rs:____________________________</t>
  </si>
  <si>
    <t>____________________________________________________________________________________)</t>
  </si>
  <si>
    <t>FOR USE IN TREASURY /PAY &amp; ACCOUNTS OFFICE ONLY</t>
  </si>
  <si>
    <t>for______________________ adjusted as Cash/Cheque/Draft/Accout Adjustment.</t>
  </si>
  <si>
    <t>Cash Received</t>
  </si>
  <si>
    <t>DDO Signature</t>
  </si>
  <si>
    <t>Pay Rs_______________________(Rupees____________________________________________</t>
  </si>
  <si>
    <t>______________________________________________________________________________only)</t>
  </si>
  <si>
    <t>by Cash/Cheque/Draft/Account/Account Credit as under and Rs:________________________</t>
  </si>
  <si>
    <t>(Rupees:___________________________________________________________________________</t>
  </si>
  <si>
    <t>_____________________________________ only ) by Adjustment.</t>
  </si>
  <si>
    <t>2)Rs.__________________ by transfer credit to the DDO Account towards non-government deductions</t>
  </si>
  <si>
    <t>1)Rs______________________by tranfer credit to the
SB Accounts of the employees(As per Annexure-I)</t>
  </si>
  <si>
    <t>Treasury Officer /Pay &amp; Account Officer</t>
  </si>
  <si>
    <t>…………………………………………</t>
  </si>
  <si>
    <t>DDO's TBR No…………………………………</t>
  </si>
  <si>
    <t>NBST/
Bank Seal</t>
  </si>
  <si>
    <r>
      <t xml:space="preserve">:………………………………….                   </t>
    </r>
    <r>
      <rPr>
        <sz val="7"/>
        <color indexed="8"/>
        <rFont val="Calibri"/>
        <family val="2"/>
      </rPr>
      <t>(For the use of treasury only)</t>
    </r>
  </si>
  <si>
    <t>PARTICULARS OF AMOUNT CLAIMED IN THIS BILL</t>
  </si>
  <si>
    <t>No &amp; Description of 
Subvoucher</t>
  </si>
  <si>
    <t xml:space="preserve">Details of expenditure and authority for Sanction drawal of amount </t>
  </si>
  <si>
    <t>Amount</t>
  </si>
  <si>
    <t>__________________________________________________________________________only</t>
  </si>
  <si>
    <t>Total amount Rs__________________________ in words (Rs______</t>
  </si>
  <si>
    <t>Drawing Officer</t>
  </si>
  <si>
    <t>BUDGET DETAILS</t>
  </si>
  <si>
    <t>1)________Year Budget allotment</t>
  </si>
  <si>
    <t>2)Total Expenditure including this bill</t>
  </si>
  <si>
    <t>3) Amount_____________________</t>
  </si>
  <si>
    <t>Rs:</t>
  </si>
  <si>
    <t>FOR THE USE OF ACCOUNT GENERAL OFFICE</t>
  </si>
  <si>
    <t>Name ,Designation &amp; Section of Government Servant</t>
  </si>
  <si>
    <t>Office in which Employeed</t>
  </si>
  <si>
    <t>Pay of the Government Servant as defined in the F.Rs and other employments which should be shown separaely.</t>
  </si>
  <si>
    <t>Place of Duty</t>
  </si>
  <si>
    <t>Full Residential Address with door numbers , name of the Mohalla and District</t>
  </si>
  <si>
    <t>Name of the Patient, his/her relationship to the Government Servant ,in case of Children state age also</t>
  </si>
  <si>
    <t>Place at which the patient fell ill</t>
  </si>
  <si>
    <t>Nature of the illness and its duration</t>
  </si>
  <si>
    <t xml:space="preserve">Details of the amount claimed , cost of medicines purchased from the market/ List of Medicines purchased with cash memos, and the Essantiality Certificate should be attached each in duplicate signed. </t>
  </si>
  <si>
    <t>Total amount claimed</t>
  </si>
  <si>
    <t>List of Enclosures</t>
  </si>
  <si>
    <t>APPENDIX-II</t>
  </si>
  <si>
    <t>APPLICATION FOR CLIMING REFUND OF MEDICAL EXPENSES INCURRED IN CONNECTION WITH MEDICAL ATTENDANCE  AND TREATMENT OF GOVERNMENT SERVANT AND THEIR FAMILIES</t>
  </si>
  <si>
    <t>Signature of the Govt.Servant</t>
  </si>
  <si>
    <t xml:space="preserve">           I here by declare that, the statements in this application are true to the best of my knowledge and belief and that the person for whom Medical Expenses were incurred is a member of my family as defined under the Govt.Servant  Medical Attendance Rules and wholly dependent upon me.</t>
  </si>
  <si>
    <t>Signature of the Head of Office</t>
  </si>
  <si>
    <t>Essentiality Certificate
Emergency Certificate
Discharge Summary
Investigation Summary
Investigation Report
Dependent Certificate
Medical Bills 
Chek List
Non_Drawl certificate</t>
  </si>
  <si>
    <t>Name and address of the employee</t>
  </si>
  <si>
    <t>Communication of the Applicant For all purpose with Cell no</t>
  </si>
  <si>
    <t>Date of Treatment</t>
  </si>
  <si>
    <t>Name and address of the Hospital</t>
  </si>
  <si>
    <t>a)Whether Private Hospital (or)Recongnised Hospital</t>
  </si>
  <si>
    <t>b)Whether referral Letter Produced (or) Recognised orders to be enclosed along with the proposals</t>
  </si>
  <si>
    <t>Whether the Medical Reimbursement Proposal sent with in 6 months from the Date of discharge</t>
  </si>
  <si>
    <t>Whether the Following are enclosed</t>
  </si>
  <si>
    <t>1)APPENDIX-II duly attested by the Head of the office/DDO</t>
  </si>
  <si>
    <t>2)Emergency Certificate</t>
  </si>
  <si>
    <t>3)Discharge Summery</t>
  </si>
  <si>
    <t>4)Non drawl Certificate</t>
  </si>
  <si>
    <t>5)Essentially Certificate, attested by the authorised doctor,who undertakes treatment</t>
  </si>
  <si>
    <t>6)If patient is dependent on the Govt.Employee-Un employee certificate  and dependency certificate are to be enclosed with the medical reimbursement Proposals</t>
  </si>
  <si>
    <t>7)In case of the dependents of deceased Govt.Employee/retired employee whether legal heir certificate is enlosed (or)not</t>
  </si>
  <si>
    <t>8)Whether the Medical reimbursement proposal is prepared and submitted with reference to GO Ms No:74 H.M &amp; FW(K1) Dept.Dt.15-03-2005 and GO Ms NO:60 HM&amp;(K1) Dept.Dt 09-04-2007 and also GO Ms No 180 dt.11-05-2006</t>
  </si>
  <si>
    <t>Whether the Medical Reimbursement Proposal claim is processed through the drawing officer and received with in the stipulated time.</t>
  </si>
  <si>
    <t>And whether the availment of No. of Installments recorded (or) not</t>
  </si>
  <si>
    <t>Name of the Employee</t>
  </si>
  <si>
    <t>Place of working</t>
  </si>
  <si>
    <t>Mandal</t>
  </si>
  <si>
    <t>Relationship with employee</t>
  </si>
  <si>
    <t>Age of the Patient</t>
  </si>
  <si>
    <t>Name of the Treatment</t>
  </si>
  <si>
    <t>Name of the Hospital</t>
  </si>
  <si>
    <t>Date of join in the Hospital</t>
  </si>
  <si>
    <t>Date of Discharge</t>
  </si>
  <si>
    <t>Name of the DDO</t>
  </si>
  <si>
    <t>Designation</t>
  </si>
  <si>
    <t>Door No:</t>
  </si>
  <si>
    <t>Village/Town:</t>
  </si>
  <si>
    <t>Mandal :</t>
  </si>
  <si>
    <t>Residential Address:</t>
  </si>
  <si>
    <t>DISTRICT</t>
  </si>
  <si>
    <t xml:space="preserve">   Name of the Patient</t>
  </si>
  <si>
    <t>DAY</t>
  </si>
  <si>
    <t>MONTH</t>
  </si>
  <si>
    <t>YEAR</t>
  </si>
  <si>
    <t>Date of  bill submission to DDO</t>
  </si>
  <si>
    <t>SA Maths</t>
  </si>
  <si>
    <t>ZPHS,Mahadevamanalam</t>
  </si>
  <si>
    <t>GD Nellore</t>
  </si>
  <si>
    <t>Scale of Pay</t>
  </si>
  <si>
    <t>Basic Pay</t>
  </si>
  <si>
    <t>Chittoor</t>
  </si>
  <si>
    <t>Essentiality Certificate</t>
  </si>
  <si>
    <t>Emergency Certificate</t>
  </si>
  <si>
    <t>Discharge Summary</t>
  </si>
  <si>
    <t>Investigation Report</t>
  </si>
  <si>
    <t>Dependent Certificate</t>
  </si>
  <si>
    <t>Chek List</t>
  </si>
  <si>
    <t>Non-Drawal Certificate</t>
  </si>
  <si>
    <t>Employee Information:</t>
  </si>
  <si>
    <t>Patient Information:</t>
  </si>
  <si>
    <t>DDO Information:</t>
  </si>
  <si>
    <t>25A/24-1</t>
  </si>
  <si>
    <t>Thalambedu</t>
  </si>
  <si>
    <t>Sri.D.Subramanyam</t>
  </si>
  <si>
    <t>Father</t>
  </si>
  <si>
    <t>65 Years</t>
  </si>
  <si>
    <t>Carcinoma Rectom</t>
  </si>
  <si>
    <t>CMC,Vellore</t>
  </si>
  <si>
    <t>Head Master</t>
  </si>
  <si>
    <t>ZPHS,Mahadevamangalam</t>
  </si>
  <si>
    <t>January</t>
  </si>
  <si>
    <t>February</t>
  </si>
  <si>
    <t>March</t>
  </si>
  <si>
    <t>April</t>
  </si>
  <si>
    <t>May</t>
  </si>
  <si>
    <t>June</t>
  </si>
  <si>
    <t>July</t>
  </si>
  <si>
    <t>August</t>
  </si>
  <si>
    <t>September</t>
  </si>
  <si>
    <t>October</t>
  </si>
  <si>
    <t>November</t>
  </si>
  <si>
    <t>December</t>
  </si>
  <si>
    <t>Join</t>
  </si>
  <si>
    <t>Discharge</t>
  </si>
  <si>
    <t>Submit to DDO</t>
  </si>
  <si>
    <t>Total bill incurred Rs:</t>
  </si>
  <si>
    <t>Name of the Mandal</t>
  </si>
  <si>
    <t>Sri.S.SESHADRI KUMAR</t>
  </si>
  <si>
    <t>14800-32600</t>
  </si>
  <si>
    <t>PIN CODE</t>
  </si>
  <si>
    <r>
      <t xml:space="preserve">Software prepared by </t>
    </r>
    <r>
      <rPr>
        <b/>
        <sz val="12"/>
        <color indexed="8"/>
        <rFont val="Calibri"/>
        <family val="2"/>
      </rPr>
      <t xml:space="preserve">S.Seshadri </t>
    </r>
    <r>
      <rPr>
        <sz val="11"/>
        <color theme="1"/>
        <rFont val="Calibri"/>
        <family val="2"/>
      </rPr>
      <t>SA(Maths),ZPHS-MD Mangalam,GD Nellore,Chittoor mail:sesadri@gmail.com</t>
    </r>
  </si>
  <si>
    <t>NUMBER TO WORD CONVERTOR</t>
  </si>
  <si>
    <t>Number</t>
  </si>
  <si>
    <t>Rupees in words</t>
  </si>
  <si>
    <t>One</t>
  </si>
  <si>
    <t>Two</t>
  </si>
  <si>
    <t>Three</t>
  </si>
  <si>
    <t>Four</t>
  </si>
  <si>
    <t>Five</t>
  </si>
  <si>
    <t>Six</t>
  </si>
  <si>
    <t>Seven</t>
  </si>
  <si>
    <t>Eight</t>
  </si>
  <si>
    <t>Nine</t>
  </si>
  <si>
    <t>Ten</t>
  </si>
  <si>
    <t>Eleven</t>
  </si>
  <si>
    <t>Twelve</t>
  </si>
  <si>
    <t>Thirteen</t>
  </si>
  <si>
    <t>Fourteen</t>
  </si>
  <si>
    <t>Fifteen</t>
  </si>
  <si>
    <t>Sixteen</t>
  </si>
  <si>
    <t>Seventeen</t>
  </si>
  <si>
    <t>Eighteen</t>
  </si>
  <si>
    <t>Nineteen</t>
  </si>
  <si>
    <t>Twenty</t>
  </si>
  <si>
    <t>Twenty one</t>
  </si>
  <si>
    <r>
      <t>feel free to make call if any error found in it .Cell No:</t>
    </r>
    <r>
      <rPr>
        <b/>
        <sz val="11"/>
        <color indexed="8"/>
        <rFont val="Calibri"/>
        <family val="2"/>
      </rPr>
      <t xml:space="preserve">9492070567   visit:www.apteacher.net </t>
    </r>
  </si>
  <si>
    <t>Twenty two</t>
  </si>
  <si>
    <t>Twenty three</t>
  </si>
  <si>
    <t>Twenty four</t>
  </si>
  <si>
    <t>Twenty five</t>
  </si>
  <si>
    <t>Twenty six</t>
  </si>
  <si>
    <t>Twenty seven</t>
  </si>
  <si>
    <t>Twenty eight</t>
  </si>
  <si>
    <t>Twenty nine</t>
  </si>
  <si>
    <t xml:space="preserve">Thirty </t>
  </si>
  <si>
    <t>Thirty one</t>
  </si>
  <si>
    <t>Thirty two</t>
  </si>
  <si>
    <t>Thirty three</t>
  </si>
  <si>
    <t>Thirty four</t>
  </si>
  <si>
    <t>Thirty five</t>
  </si>
  <si>
    <t>Thirty six</t>
  </si>
  <si>
    <t>Thirty seven</t>
  </si>
  <si>
    <t>Thirty eight</t>
  </si>
  <si>
    <t>Thirty nine</t>
  </si>
  <si>
    <t xml:space="preserve">Forty </t>
  </si>
  <si>
    <t>Forty one</t>
  </si>
  <si>
    <t>Forty two</t>
  </si>
  <si>
    <t>Forty three</t>
  </si>
  <si>
    <t>Forty four</t>
  </si>
  <si>
    <t>Forty five</t>
  </si>
  <si>
    <t>Forty six</t>
  </si>
  <si>
    <t>Forty seven</t>
  </si>
  <si>
    <t>Forty eight</t>
  </si>
  <si>
    <t>Forty nine</t>
  </si>
  <si>
    <t>Fifty</t>
  </si>
  <si>
    <t>Fifty one</t>
  </si>
  <si>
    <t>Fifty two</t>
  </si>
  <si>
    <t>Fifty three</t>
  </si>
  <si>
    <t>Fifty four</t>
  </si>
  <si>
    <t>Fifty five</t>
  </si>
  <si>
    <t>Fifty six</t>
  </si>
  <si>
    <t>Fifty seven</t>
  </si>
  <si>
    <t>Fifty eight</t>
  </si>
  <si>
    <t>Fifty nine</t>
  </si>
  <si>
    <t>sixty</t>
  </si>
  <si>
    <t>Sixty one</t>
  </si>
  <si>
    <t>Sixty two</t>
  </si>
  <si>
    <t>Sixty three</t>
  </si>
  <si>
    <t>Sixty four</t>
  </si>
  <si>
    <t>Sixty five</t>
  </si>
  <si>
    <t>Sixty six</t>
  </si>
  <si>
    <t>Sixty seven</t>
  </si>
  <si>
    <t>Sixty eight</t>
  </si>
  <si>
    <t>Sixty nine</t>
  </si>
  <si>
    <t>Seventy</t>
  </si>
  <si>
    <t>Seventy one</t>
  </si>
  <si>
    <t>Seventy two</t>
  </si>
  <si>
    <t>Seventy three</t>
  </si>
  <si>
    <t>Seventy four</t>
  </si>
  <si>
    <t>Seventy five</t>
  </si>
  <si>
    <t>Seventy six</t>
  </si>
  <si>
    <t>Seventy seven</t>
  </si>
  <si>
    <t>Seventy eight</t>
  </si>
  <si>
    <t>Seventy nine</t>
  </si>
  <si>
    <t xml:space="preserve">Eighty </t>
  </si>
  <si>
    <t>Eighty one</t>
  </si>
  <si>
    <t>Eighty two</t>
  </si>
  <si>
    <t>Eighty three</t>
  </si>
  <si>
    <t>Eighty four</t>
  </si>
  <si>
    <t>Eighty five</t>
  </si>
  <si>
    <t>Eighty six</t>
  </si>
  <si>
    <t>Eighty seven</t>
  </si>
  <si>
    <t>Eighty eight</t>
  </si>
  <si>
    <t>Eighty nine</t>
  </si>
  <si>
    <t>Ninety</t>
  </si>
  <si>
    <t>Ninety one</t>
  </si>
  <si>
    <t>Ninety two</t>
  </si>
  <si>
    <t>Ninety three</t>
  </si>
  <si>
    <t>Ninety four</t>
  </si>
  <si>
    <t>Ninety five</t>
  </si>
  <si>
    <t>Ninety six</t>
  </si>
  <si>
    <t>Ninety seven</t>
  </si>
  <si>
    <t>Ninety eight</t>
  </si>
  <si>
    <t>Ninety nine</t>
  </si>
  <si>
    <t>List of Medicine in detailed and Essentiality certificate are enclosed.</t>
  </si>
  <si>
    <t>Cell No of the Employee</t>
  </si>
  <si>
    <t>Employee Code</t>
  </si>
  <si>
    <t>Employee Cell No</t>
  </si>
  <si>
    <t>111-20124521-112</t>
  </si>
  <si>
    <r>
      <rPr>
        <b/>
        <sz val="11"/>
        <color indexed="8"/>
        <rFont val="Calibri"/>
        <family val="2"/>
      </rPr>
      <t>If Retired</t>
    </r>
    <r>
      <rPr>
        <sz val="11"/>
        <color theme="1"/>
        <rFont val="Calibri"/>
        <family val="2"/>
      </rPr>
      <t xml:space="preserve">
a)Date/Year of Retirement
b)Desingnation 
c)PPO No:</t>
    </r>
  </si>
  <si>
    <r>
      <t xml:space="preserve">CHEK LIST FOR SENDING MEDICAL REIMBURSEMENT PROPOSALS
</t>
    </r>
    <r>
      <rPr>
        <sz val="13"/>
        <color indexed="8"/>
        <rFont val="Calibri"/>
        <family val="2"/>
      </rPr>
      <t>(</t>
    </r>
    <r>
      <rPr>
        <sz val="10"/>
        <color indexed="8"/>
        <rFont val="Calibri"/>
        <family val="2"/>
      </rPr>
      <t>Vide Rc No.8878/D3-4/2009,Dt.02-09-2009 of C &amp; DSE AP, Hyderabad)</t>
    </r>
  </si>
  <si>
    <t>Not Applicable</t>
  </si>
  <si>
    <t>Yes,Recognised Hospital.</t>
  </si>
  <si>
    <t>Whether an entry is made in the service register (or) not for previous claim and drawal.</t>
  </si>
  <si>
    <t>(As per the instuctions issed in C&amp;DSE,A.P.,Hyderabad Procs.Rc.No:8878/D3-4/2009, Dated:02-09-2009)</t>
  </si>
  <si>
    <t>NON DRAWAL CERTIFICATE</t>
  </si>
  <si>
    <t xml:space="preserve">Signature of the </t>
  </si>
  <si>
    <t>Drawing and Dusbursing Officer</t>
  </si>
  <si>
    <t>Govenemnt Servant</t>
  </si>
  <si>
    <t>Siganture of the DDO</t>
  </si>
  <si>
    <t>Signature of the
 Forwarding Authorities</t>
  </si>
  <si>
    <r>
      <rPr>
        <b/>
        <u val="single"/>
        <sz val="14"/>
        <color indexed="63"/>
        <rFont val="Calibri"/>
        <family val="2"/>
      </rPr>
      <t xml:space="preserve">DEPENDENT CERTIFICATE </t>
    </r>
    <r>
      <rPr>
        <sz val="11"/>
        <color theme="1"/>
        <rFont val="Calibri"/>
        <family val="2"/>
      </rPr>
      <t xml:space="preserve">
</t>
    </r>
    <r>
      <rPr>
        <sz val="9"/>
        <color indexed="8"/>
        <rFont val="Calibri"/>
        <family val="2"/>
      </rPr>
      <t>(As per the instuctions issued in C&amp;DSE,A.P.,Hyderabad Procs.Rc.No:8878/D3-4/2009, Dated:02-09-2009)</t>
    </r>
  </si>
  <si>
    <t>Sir,</t>
  </si>
  <si>
    <t>Sub:</t>
  </si>
  <si>
    <t>1)G.O Ms No.74, M&amp;H Dept., Dated:15-03-2005.
2)G.O Ms No.105, M&amp;H Dept., Dated:09-04-2007.
3)Medical bill .</t>
  </si>
  <si>
    <t xml:space="preserve">
Ref:</t>
  </si>
  <si>
    <t>*** ** ***</t>
  </si>
  <si>
    <t>Thanking you sir .</t>
  </si>
  <si>
    <t xml:space="preserve">Yours faithfully </t>
  </si>
  <si>
    <t xml:space="preserve">Sri.E.Bhaktavatsala Reddy </t>
  </si>
  <si>
    <t>1)G.O Ms No.74, M&amp;H Dept., Dated:15-03-2005.
2)G.O Ms No.105, M&amp;H Dept., Dated:09-04-2007.
3)Medical bill .
4)Proposal received by the individual concerned.</t>
  </si>
  <si>
    <t>Roc No</t>
  </si>
  <si>
    <t>Dt:</t>
  </si>
  <si>
    <r>
      <t>List of Enclosures(</t>
    </r>
    <r>
      <rPr>
        <b/>
        <sz val="12"/>
        <color indexed="10"/>
        <rFont val="Calibri"/>
        <family val="2"/>
      </rPr>
      <t>Yes/No/Not Applicable</t>
    </r>
    <r>
      <rPr>
        <b/>
        <sz val="12"/>
        <color indexed="8"/>
        <rFont val="Calibri"/>
        <family val="2"/>
      </rPr>
      <t>)</t>
    </r>
  </si>
  <si>
    <t xml:space="preserve">       Medicine bills Date wise</t>
  </si>
  <si>
    <t>Yes</t>
  </si>
  <si>
    <t>No</t>
  </si>
  <si>
    <t>APPENDIX-II Attested by DDO</t>
  </si>
  <si>
    <t xml:space="preserve">     Not Applicable</t>
  </si>
  <si>
    <t>MEDICAL REIMBURSEMENT OF AP STATE GOVERNEMNT EMPLOYEES(TRAIL VER)</t>
  </si>
</sst>
</file>

<file path=xl/styles.xml><?xml version="1.0" encoding="utf-8"?>
<styleSheet xmlns="http://schemas.openxmlformats.org/spreadsheetml/2006/main">
  <numFmts count="17">
    <numFmt numFmtId="5" formatCode="&quot;Rs.&quot;\ #,##0;&quot;Rs.&quot;\ \-#,##0"/>
    <numFmt numFmtId="6" formatCode="&quot;Rs.&quot;\ #,##0;[Red]&quot;Rs.&quot;\ \-#,##0"/>
    <numFmt numFmtId="7" formatCode="&quot;Rs.&quot;\ #,##0.00;&quot;Rs.&quot;\ \-#,##0.00"/>
    <numFmt numFmtId="8" formatCode="&quot;Rs.&quot;\ #,##0.00;[Red]&quot;Rs.&quot;\ \-#,##0.00"/>
    <numFmt numFmtId="42" formatCode="_ &quot;Rs.&quot;\ * #,##0_ ;_ &quot;Rs.&quot;\ * \-#,##0_ ;_ &quot;Rs.&quot;\ * &quot;-&quot;_ ;_ @_ "/>
    <numFmt numFmtId="41" formatCode="_ * #,##0_ ;_ * \-#,##0_ ;_ * &quot;-&quot;_ ;_ @_ "/>
    <numFmt numFmtId="44" formatCode="_ &quot;Rs.&quot;\ * #,##0.00_ ;_ &quot;Rs.&quot;\ * \-#,##0.00_ ;_ &quot;Rs.&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s>
  <fonts count="68">
    <font>
      <sz val="11"/>
      <color theme="1"/>
      <name val="Calibri"/>
      <family val="2"/>
    </font>
    <font>
      <sz val="11"/>
      <color indexed="8"/>
      <name val="Calibri"/>
      <family val="2"/>
    </font>
    <font>
      <sz val="7"/>
      <color indexed="8"/>
      <name val="Calibri"/>
      <family val="2"/>
    </font>
    <font>
      <b/>
      <sz val="11"/>
      <color indexed="8"/>
      <name val="Calibri"/>
      <family val="2"/>
    </font>
    <font>
      <b/>
      <sz val="12"/>
      <color indexed="8"/>
      <name val="Calibri"/>
      <family val="2"/>
    </font>
    <font>
      <sz val="10"/>
      <name val="Arial"/>
      <family val="2"/>
    </font>
    <font>
      <sz val="13"/>
      <color indexed="8"/>
      <name val="Calibri"/>
      <family val="2"/>
    </font>
    <font>
      <sz val="10"/>
      <color indexed="8"/>
      <name val="Calibri"/>
      <family val="2"/>
    </font>
    <font>
      <sz val="9"/>
      <color indexed="8"/>
      <name val="Calibri"/>
      <family val="2"/>
    </font>
    <font>
      <b/>
      <u val="single"/>
      <sz val="14"/>
      <color indexed="63"/>
      <name val="Calibri"/>
      <family val="2"/>
    </font>
    <font>
      <b/>
      <sz val="12"/>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2"/>
      <color indexed="8"/>
      <name val="Calibri"/>
      <family val="2"/>
    </font>
    <font>
      <b/>
      <sz val="13"/>
      <color indexed="8"/>
      <name val="Calibri"/>
      <family val="2"/>
    </font>
    <font>
      <sz val="8"/>
      <color indexed="8"/>
      <name val="Calibri"/>
      <family val="2"/>
    </font>
    <font>
      <sz val="10.5"/>
      <color indexed="8"/>
      <name val="Calibri"/>
      <family val="2"/>
    </font>
    <font>
      <sz val="15"/>
      <color indexed="8"/>
      <name val="Calibri"/>
      <family val="2"/>
    </font>
    <font>
      <b/>
      <u val="single"/>
      <sz val="15"/>
      <color indexed="23"/>
      <name val="Calibri"/>
      <family val="2"/>
    </font>
    <font>
      <sz val="9.5"/>
      <color indexed="8"/>
      <name val="Calibri"/>
      <family val="2"/>
    </font>
    <font>
      <b/>
      <sz val="15"/>
      <color indexed="8"/>
      <name val="Calibri"/>
      <family val="2"/>
    </font>
    <font>
      <sz val="14"/>
      <color indexed="8"/>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12"/>
      <color theme="1"/>
      <name val="Calibri"/>
      <family val="2"/>
    </font>
    <font>
      <b/>
      <sz val="13"/>
      <color theme="1"/>
      <name val="Calibri"/>
      <family val="2"/>
    </font>
    <font>
      <sz val="13"/>
      <color theme="1"/>
      <name val="Calibri"/>
      <family val="2"/>
    </font>
    <font>
      <sz val="7"/>
      <color theme="1"/>
      <name val="Calibri"/>
      <family val="2"/>
    </font>
    <font>
      <sz val="8"/>
      <color theme="1"/>
      <name val="Calibri"/>
      <family val="2"/>
    </font>
    <font>
      <sz val="10.5"/>
      <color theme="1"/>
      <name val="Calibri"/>
      <family val="2"/>
    </font>
    <font>
      <sz val="10"/>
      <color theme="1"/>
      <name val="Calibri"/>
      <family val="2"/>
    </font>
    <font>
      <sz val="9"/>
      <color theme="1"/>
      <name val="Calibri"/>
      <family val="2"/>
    </font>
    <font>
      <sz val="15"/>
      <color theme="1"/>
      <name val="Calibri"/>
      <family val="2"/>
    </font>
    <font>
      <b/>
      <u val="single"/>
      <sz val="15"/>
      <color theme="1" tint="0.34999001026153564"/>
      <name val="Calibri"/>
      <family val="2"/>
    </font>
    <font>
      <sz val="9.5"/>
      <color theme="1"/>
      <name val="Calibri"/>
      <family val="2"/>
    </font>
    <font>
      <b/>
      <sz val="15"/>
      <color theme="1"/>
      <name val="Calibri"/>
      <family val="2"/>
    </font>
    <font>
      <sz val="14"/>
      <color theme="1"/>
      <name val="Calibri"/>
      <family val="2"/>
    </font>
  </fonts>
  <fills count="7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2" tint="-0.09996999800205231"/>
        <bgColor indexed="64"/>
      </patternFill>
    </fill>
    <fill>
      <gradientFill degree="90">
        <stop position="0">
          <color theme="6" tint="0.5999900102615356"/>
        </stop>
        <stop position="0.5">
          <color rgb="FF00B050"/>
        </stop>
        <stop position="1">
          <color theme="6" tint="0.5999900102615356"/>
        </stop>
      </gradientFill>
    </fill>
    <fill>
      <gradientFill degree="90">
        <stop position="0">
          <color theme="8" tint="0.8000100255012512"/>
        </stop>
        <stop position="0.5">
          <color theme="8" tint="0.40000998973846436"/>
        </stop>
        <stop position="1">
          <color theme="8" tint="0.8000100255012512"/>
        </stop>
      </gradientFill>
    </fill>
    <fill>
      <gradientFill degree="90">
        <stop position="0">
          <color theme="8" tint="0.8000100255012512"/>
        </stop>
        <stop position="0.5">
          <color theme="8" tint="0.40000998973846436"/>
        </stop>
        <stop position="1">
          <color theme="8" tint="0.8000100255012512"/>
        </stop>
      </gradientFill>
    </fill>
    <fill>
      <gradientFill degree="90">
        <stop position="0">
          <color theme="5" tint="0.8000100255012512"/>
        </stop>
        <stop position="0.5">
          <color theme="5" tint="0.5999900102615356"/>
        </stop>
        <stop position="1">
          <color theme="5" tint="0.8000100255012512"/>
        </stop>
      </gradientFill>
    </fill>
    <fill>
      <gradientFill degree="90">
        <stop position="0">
          <color theme="5" tint="0.8000100255012512"/>
        </stop>
        <stop position="0.5">
          <color theme="5" tint="0.5999900102615356"/>
        </stop>
        <stop position="1">
          <color theme="5" tint="0.8000100255012512"/>
        </stop>
      </gradientFill>
    </fill>
    <fill>
      <gradientFill degree="90">
        <stop position="0">
          <color theme="5" tint="0.8000100255012512"/>
        </stop>
        <stop position="0.5">
          <color theme="5" tint="0.5999900102615356"/>
        </stop>
        <stop position="1">
          <color theme="5" tint="0.8000100255012512"/>
        </stop>
      </gradientFill>
    </fill>
    <fill>
      <gradientFill degree="90">
        <stop position="0">
          <color theme="5" tint="0.8000100255012512"/>
        </stop>
        <stop position="0.5">
          <color theme="5" tint="0.5999900102615356"/>
        </stop>
        <stop position="1">
          <color theme="5" tint="0.8000100255012512"/>
        </stop>
      </gradientFill>
    </fill>
    <fill>
      <gradientFill degree="90">
        <stop position="0">
          <color theme="5" tint="0.8000100255012512"/>
        </stop>
        <stop position="0.5">
          <color theme="5" tint="0.5999900102615356"/>
        </stop>
        <stop position="1">
          <color theme="5" tint="0.8000100255012512"/>
        </stop>
      </gradientFill>
    </fill>
    <fill>
      <gradientFill degree="90">
        <stop position="0">
          <color theme="6" tint="0.8000100255012512"/>
        </stop>
        <stop position="0.5">
          <color theme="4"/>
        </stop>
        <stop position="1">
          <color theme="6" tint="0.8000100255012512"/>
        </stop>
      </gradientFill>
    </fill>
    <fill>
      <gradientFill degree="90">
        <stop position="0">
          <color theme="6" tint="0.8000100255012512"/>
        </stop>
        <stop position="0.5">
          <color theme="4"/>
        </stop>
        <stop position="1">
          <color theme="6" tint="0.8000100255012512"/>
        </stop>
      </gradientFill>
    </fill>
    <fill>
      <gradientFill degree="90">
        <stop position="0">
          <color theme="6" tint="0.8000100255012512"/>
        </stop>
        <stop position="0.5">
          <color theme="4"/>
        </stop>
        <stop position="1">
          <color theme="6" tint="0.8000100255012512"/>
        </stop>
      </gradientFill>
    </fill>
    <fill>
      <gradientFill degree="90">
        <stop position="0">
          <color theme="6" tint="0.8000100255012512"/>
        </stop>
        <stop position="0.5">
          <color theme="6" tint="0.5999900102615356"/>
        </stop>
        <stop position="1">
          <color theme="6" tint="0.8000100255012512"/>
        </stop>
      </gradientFill>
    </fill>
    <fill>
      <patternFill patternType="solid">
        <fgColor theme="6" tint="0.5999600291252136"/>
        <bgColor indexed="64"/>
      </patternFill>
    </fill>
    <fill>
      <patternFill patternType="solid">
        <fgColor rgb="FFFFC000"/>
        <bgColor indexed="64"/>
      </patternFill>
    </fill>
    <fill>
      <patternFill patternType="solid">
        <fgColor rgb="FF92D050"/>
        <bgColor indexed="64"/>
      </patternFill>
    </fill>
    <fill>
      <patternFill patternType="solid">
        <fgColor indexed="22"/>
        <bgColor indexed="64"/>
      </patternFill>
    </fill>
    <fill>
      <gradientFill degree="90">
        <stop position="0">
          <color theme="8" tint="0.8000100255012512"/>
        </stop>
        <stop position="0.5">
          <color theme="8" tint="0.40000998973846436"/>
        </stop>
        <stop position="1">
          <color theme="8" tint="0.8000100255012512"/>
        </stop>
      </gradientFill>
    </fill>
    <fill>
      <gradientFill degree="90">
        <stop position="0">
          <color theme="5" tint="0.8000100255012512"/>
        </stop>
        <stop position="0.5">
          <color theme="5" tint="0.5999900102615356"/>
        </stop>
        <stop position="1">
          <color theme="5" tint="0.8000100255012512"/>
        </stop>
      </gradientFill>
    </fill>
    <fill>
      <gradientFill degree="90">
        <stop position="0">
          <color theme="5" tint="0.8000100255012512"/>
        </stop>
        <stop position="0.5">
          <color theme="5" tint="0.5999900102615356"/>
        </stop>
        <stop position="1">
          <color theme="5" tint="0.8000100255012512"/>
        </stop>
      </gradientFill>
    </fill>
    <fill>
      <gradientFill degree="90">
        <stop position="0">
          <color theme="5" tint="0.8000100255012512"/>
        </stop>
        <stop position="0.5">
          <color theme="5" tint="0.5999900102615356"/>
        </stop>
        <stop position="1">
          <color theme="5" tint="0.8000100255012512"/>
        </stop>
      </gradientFill>
    </fill>
    <fill>
      <gradientFill degree="90">
        <stop position="0">
          <color theme="5" tint="0.8000100255012512"/>
        </stop>
        <stop position="0.5">
          <color theme="5" tint="0.5999900102615356"/>
        </stop>
        <stop position="1">
          <color theme="5" tint="0.8000100255012512"/>
        </stop>
      </gradientFill>
    </fill>
    <fill>
      <gradientFill degree="90">
        <stop position="0">
          <color theme="5" tint="0.8000100255012512"/>
        </stop>
        <stop position="0.5">
          <color theme="5" tint="0.5999900102615356"/>
        </stop>
        <stop position="1">
          <color theme="5" tint="0.8000100255012512"/>
        </stop>
      </gradientFill>
    </fill>
    <fill>
      <gradientFill degree="90">
        <stop position="0">
          <color theme="5" tint="0.8000100255012512"/>
        </stop>
        <stop position="0.5">
          <color theme="5" tint="0.5999900102615356"/>
        </stop>
        <stop position="1">
          <color theme="5" tint="0.8000100255012512"/>
        </stop>
      </gradientFill>
    </fill>
    <fill>
      <gradientFill degree="90">
        <stop position="0">
          <color theme="5" tint="0.8000100255012512"/>
        </stop>
        <stop position="1">
          <color theme="5" tint="0.5999900102615356"/>
        </stop>
      </gradientFill>
    </fill>
    <fill>
      <gradientFill degree="90">
        <stop position="0">
          <color theme="5" tint="0.8000100255012512"/>
        </stop>
        <stop position="0.5">
          <color theme="5" tint="0.5999900102615356"/>
        </stop>
        <stop position="1">
          <color theme="5" tint="0.8000100255012512"/>
        </stop>
      </gradientFill>
    </fill>
    <fill>
      <gradientFill degree="90">
        <stop position="0">
          <color theme="5" tint="0.8000100255012512"/>
        </stop>
        <stop position="0.5">
          <color theme="5" tint="0.5999900102615356"/>
        </stop>
        <stop position="1">
          <color theme="5" tint="0.8000100255012512"/>
        </stop>
      </gradientFill>
    </fill>
    <fill>
      <gradientFill degree="90">
        <stop position="0">
          <color theme="5" tint="0.8000100255012512"/>
        </stop>
        <stop position="0.5">
          <color theme="5" tint="0.5999900102615356"/>
        </stop>
        <stop position="1">
          <color theme="5" tint="0.8000100255012512"/>
        </stop>
      </gradientFill>
    </fill>
    <fill>
      <gradientFill degree="90">
        <stop position="0">
          <color theme="6" tint="0.8000100255012512"/>
        </stop>
        <stop position="0.5">
          <color theme="6" tint="0.5999900102615356"/>
        </stop>
        <stop position="1">
          <color theme="6" tint="0.8000100255012512"/>
        </stop>
      </gradientFill>
    </fill>
    <fill>
      <gradientFill degree="90">
        <stop position="0">
          <color theme="5" tint="0.8000100255012512"/>
        </stop>
        <stop position="0.5">
          <color theme="5" tint="0.5999900102615356"/>
        </stop>
        <stop position="1">
          <color theme="5" tint="0.8000100255012512"/>
        </stop>
      </gradientFill>
    </fill>
    <fill>
      <gradientFill degree="90">
        <stop position="0">
          <color theme="5" tint="0.8000100255012512"/>
        </stop>
        <stop position="0.5">
          <color theme="5" tint="0.5999900102615356"/>
        </stop>
        <stop position="1">
          <color theme="5" tint="0.8000100255012512"/>
        </stop>
      </gradientFill>
    </fill>
    <fill>
      <gradientFill degree="90">
        <stop position="0">
          <color theme="5" tint="0.8000100255012512"/>
        </stop>
        <stop position="0.5">
          <color theme="5" tint="0.5999900102615356"/>
        </stop>
        <stop position="1">
          <color theme="5" tint="0.8000100255012512"/>
        </stop>
      </gradientFill>
    </fill>
    <fill>
      <gradientFill degree="90">
        <stop position="0">
          <color theme="6" tint="0.5999900102615356"/>
        </stop>
        <stop position="0.5">
          <color rgb="FF00B050"/>
        </stop>
        <stop position="1">
          <color theme="6" tint="0.5999900102615356"/>
        </stop>
      </gradientFill>
    </fill>
    <fill>
      <gradientFill degree="90">
        <stop position="0">
          <color theme="5" tint="0.8000100255012512"/>
        </stop>
        <stop position="0.5">
          <color theme="5" tint="0.5999900102615356"/>
        </stop>
        <stop position="1">
          <color theme="5" tint="0.8000100255012512"/>
        </stop>
      </gradientFill>
    </fill>
    <fill>
      <gradientFill degree="90">
        <stop position="0">
          <color theme="5" tint="0.8000100255012512"/>
        </stop>
        <stop position="0.5">
          <color theme="5" tint="0.5999900102615356"/>
        </stop>
        <stop position="1">
          <color theme="5" tint="0.8000100255012512"/>
        </stop>
      </gradientFill>
    </fill>
    <fill>
      <gradientFill degree="90">
        <stop position="0">
          <color theme="8" tint="0.8000100255012512"/>
        </stop>
        <stop position="0.5">
          <color theme="8" tint="0.40000998973846436"/>
        </stop>
        <stop position="1">
          <color theme="8" tint="0.8000100255012512"/>
        </stop>
      </gradientFill>
    </fill>
    <fill>
      <gradientFill degree="90">
        <stop position="0">
          <color theme="8" tint="0.8000100255012512"/>
        </stop>
        <stop position="0.5">
          <color theme="8" tint="0.40000998973846436"/>
        </stop>
        <stop position="1">
          <color theme="8" tint="0.8000100255012512"/>
        </stop>
      </gradientFill>
    </fill>
    <fill>
      <gradientFill degree="90">
        <stop position="0">
          <color theme="8" tint="0.8000100255012512"/>
        </stop>
        <stop position="0.5">
          <color theme="8" tint="0.40000998973846436"/>
        </stop>
        <stop position="1">
          <color theme="8" tint="0.8000100255012512"/>
        </stop>
      </gradientFill>
    </fill>
    <fill>
      <gradientFill degree="90">
        <stop position="0">
          <color theme="8" tint="0.8000100255012512"/>
        </stop>
        <stop position="0.5">
          <color theme="8" tint="0.40000998973846436"/>
        </stop>
        <stop position="1">
          <color theme="8" tint="0.8000100255012512"/>
        </stop>
      </gradientFill>
    </fill>
    <fill>
      <gradientFill degree="90">
        <stop position="0">
          <color theme="5" tint="0.8000100255012512"/>
        </stop>
        <stop position="0.5">
          <color theme="5" tint="0.5999900102615356"/>
        </stop>
        <stop position="1">
          <color theme="5" tint="0.8000100255012512"/>
        </stop>
      </gradientFill>
    </fill>
    <fill>
      <gradientFill degree="90">
        <stop position="0">
          <color theme="5" tint="0.8000100255012512"/>
        </stop>
        <stop position="0.5">
          <color theme="5" tint="0.5999900102615356"/>
        </stop>
        <stop position="1">
          <color theme="5" tint="0.8000100255012512"/>
        </stop>
      </gradientFill>
    </fill>
    <fill>
      <gradientFill degree="90">
        <stop position="0">
          <color theme="5" tint="0.8000100255012512"/>
        </stop>
        <stop position="0.5">
          <color theme="5" tint="0.5999900102615356"/>
        </stop>
        <stop position="1">
          <color theme="5" tint="0.8000100255012512"/>
        </stop>
      </gradientFill>
    </fill>
    <fill>
      <gradientFill degree="90">
        <stop position="0">
          <color theme="6" tint="0.8000100255012512"/>
        </stop>
        <stop position="1">
          <color theme="6" tint="0.5999900102615356"/>
        </stop>
      </gradient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double"/>
      <right style="thin"/>
      <top style="thin"/>
      <bottom style="thin"/>
    </border>
    <border>
      <left style="thin"/>
      <right style="double"/>
      <top style="thin"/>
      <bottom style="thin"/>
    </border>
    <border>
      <left style="double"/>
      <right style="thin"/>
      <top style="thin"/>
      <bottom style="double"/>
    </border>
    <border>
      <left style="thin"/>
      <right style="double"/>
      <top style="thin"/>
      <bottom style="double"/>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dashed"/>
      <right style="dashed"/>
      <top style="dashed"/>
      <bottom style="dashed"/>
    </border>
    <border>
      <left style="thin"/>
      <right style="dashed"/>
      <top style="thin"/>
      <bottom style="dashed"/>
    </border>
    <border>
      <left style="dashed"/>
      <right style="dashed"/>
      <top style="thin"/>
      <bottom style="dashed"/>
    </border>
    <border>
      <left style="thin"/>
      <right style="dashed"/>
      <top style="dashed"/>
      <bottom style="dashed"/>
    </border>
    <border>
      <left style="thin"/>
      <right style="dashed"/>
      <top style="dashed"/>
      <bottom style="thin"/>
    </border>
    <border>
      <left style="dashed"/>
      <right style="dashed"/>
      <top style="dashed"/>
      <bottom style="thin"/>
    </border>
    <border>
      <left style="dashed"/>
      <right style="thin"/>
      <top style="thin"/>
      <bottom style="dashed"/>
    </border>
    <border>
      <left style="dashed"/>
      <right style="thin"/>
      <top style="dashed"/>
      <bottom style="dashed"/>
    </border>
    <border>
      <left style="dashed"/>
      <right style="thin"/>
      <top style="dashed"/>
      <bottom style="thin"/>
    </border>
    <border>
      <left>
        <color indexed="63"/>
      </left>
      <right>
        <color indexed="63"/>
      </right>
      <top>
        <color indexed="63"/>
      </top>
      <bottom style="double"/>
    </border>
    <border>
      <left style="double"/>
      <right style="thin"/>
      <top style="double"/>
      <bottom style="thin"/>
    </border>
    <border>
      <left style="thin"/>
      <right style="double"/>
      <top style="double"/>
      <bottom style="thin"/>
    </border>
    <border>
      <left>
        <color indexed="63"/>
      </left>
      <right>
        <color indexed="63"/>
      </right>
      <top style="double"/>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5"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89">
    <xf numFmtId="0" fontId="0" fillId="0" borderId="0" xfId="0" applyFont="1" applyAlignment="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54" fillId="0" borderId="10" xfId="0" applyFont="1" applyBorder="1" applyAlignment="1">
      <alignment/>
    </xf>
    <xf numFmtId="0" fontId="54" fillId="0" borderId="0" xfId="0" applyFont="1" applyBorder="1"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55" fillId="37" borderId="0" xfId="0" applyFont="1" applyFill="1" applyAlignment="1">
      <alignment/>
    </xf>
    <xf numFmtId="0" fontId="0" fillId="38" borderId="15" xfId="0" applyFill="1" applyBorder="1" applyAlignment="1">
      <alignment/>
    </xf>
    <xf numFmtId="0" fontId="56" fillId="39" borderId="15" xfId="0" applyFont="1" applyFill="1" applyBorder="1" applyAlignment="1">
      <alignment horizontal="center" vertical="center"/>
    </xf>
    <xf numFmtId="0" fontId="0" fillId="33" borderId="16" xfId="0" applyFill="1" applyBorder="1" applyAlignment="1">
      <alignment horizontal="center" vertical="center"/>
    </xf>
    <xf numFmtId="0" fontId="0" fillId="33" borderId="17" xfId="0" applyFill="1" applyBorder="1" applyAlignment="1">
      <alignment horizontal="center" vertical="center"/>
    </xf>
    <xf numFmtId="0" fontId="0" fillId="40" borderId="15" xfId="0" applyFill="1" applyBorder="1" applyAlignment="1">
      <alignment vertical="center"/>
    </xf>
    <xf numFmtId="0" fontId="52" fillId="41" borderId="15" xfId="0" applyFont="1" applyFill="1" applyBorder="1" applyAlignment="1">
      <alignment vertical="center"/>
    </xf>
    <xf numFmtId="0" fontId="55" fillId="42" borderId="15" xfId="0" applyFont="1" applyFill="1" applyBorder="1" applyAlignment="1">
      <alignment vertical="center"/>
    </xf>
    <xf numFmtId="0" fontId="56" fillId="43" borderId="0" xfId="0" applyFont="1" applyFill="1" applyAlignment="1">
      <alignment horizontal="center" vertical="center"/>
    </xf>
    <xf numFmtId="0" fontId="0" fillId="44" borderId="0" xfId="0" applyFill="1" applyAlignment="1">
      <alignment/>
    </xf>
    <xf numFmtId="0" fontId="0" fillId="45" borderId="0" xfId="0" applyFill="1" applyAlignment="1">
      <alignment horizontal="center"/>
    </xf>
    <xf numFmtId="0" fontId="52" fillId="46" borderId="15" xfId="0" applyFont="1" applyFill="1" applyBorder="1" applyAlignment="1">
      <alignment horizontal="center" vertical="center"/>
    </xf>
    <xf numFmtId="0" fontId="0" fillId="0" borderId="18" xfId="0" applyBorder="1" applyAlignment="1">
      <alignment vertical="center"/>
    </xf>
    <xf numFmtId="0" fontId="57" fillId="3" borderId="16" xfId="0" applyFont="1" applyFill="1" applyBorder="1" applyAlignment="1">
      <alignment vertical="center"/>
    </xf>
    <xf numFmtId="0" fontId="0" fillId="3" borderId="16" xfId="0" applyFill="1" applyBorder="1" applyAlignment="1">
      <alignment vertical="center"/>
    </xf>
    <xf numFmtId="0" fontId="57" fillId="3" borderId="18" xfId="0" applyFont="1" applyFill="1" applyBorder="1" applyAlignment="1">
      <alignment vertical="center"/>
    </xf>
    <xf numFmtId="0" fontId="0" fillId="3" borderId="17" xfId="0" applyFill="1" applyBorder="1" applyAlignment="1">
      <alignment vertical="center"/>
    </xf>
    <xf numFmtId="0" fontId="0" fillId="47" borderId="0" xfId="0" applyFill="1" applyAlignment="1" applyProtection="1">
      <alignment/>
      <protection hidden="1" locked="0"/>
    </xf>
    <xf numFmtId="0" fontId="0" fillId="0" borderId="0" xfId="0" applyAlignment="1" applyProtection="1">
      <alignment/>
      <protection hidden="1" locked="0"/>
    </xf>
    <xf numFmtId="2" fontId="0" fillId="48" borderId="19" xfId="0" applyNumberFormat="1" applyFill="1" applyBorder="1" applyAlignment="1" applyProtection="1">
      <alignment horizontal="center" vertical="center"/>
      <protection hidden="1" locked="0"/>
    </xf>
    <xf numFmtId="0" fontId="0" fillId="49" borderId="20" xfId="0" applyFill="1" applyBorder="1" applyAlignment="1" applyProtection="1">
      <alignment horizontal="center" vertical="center"/>
      <protection hidden="1" locked="0"/>
    </xf>
    <xf numFmtId="2" fontId="57" fillId="7" borderId="19" xfId="0" applyNumberFormat="1" applyFont="1" applyFill="1" applyBorder="1" applyAlignment="1" applyProtection="1">
      <alignment/>
      <protection hidden="1" locked="0"/>
    </xf>
    <xf numFmtId="0" fontId="57" fillId="6" borderId="20" xfId="0" applyFont="1" applyFill="1" applyBorder="1" applyAlignment="1" applyProtection="1">
      <alignment/>
      <protection hidden="1" locked="0"/>
    </xf>
    <xf numFmtId="0" fontId="5" fillId="50" borderId="0" xfId="56" applyFill="1" applyAlignment="1" applyProtection="1">
      <alignment horizontal="center" vertical="center"/>
      <protection hidden="1" locked="0"/>
    </xf>
    <xf numFmtId="0" fontId="5" fillId="50" borderId="0" xfId="56" applyFont="1" applyFill="1" applyBorder="1" applyAlignment="1" applyProtection="1">
      <alignment horizontal="center" vertical="center"/>
      <protection hidden="1" locked="0"/>
    </xf>
    <xf numFmtId="0" fontId="57" fillId="6" borderId="20" xfId="0" applyFont="1" applyFill="1" applyBorder="1" applyAlignment="1" applyProtection="1">
      <alignment/>
      <protection hidden="1"/>
    </xf>
    <xf numFmtId="2" fontId="57" fillId="7" borderId="21" xfId="0" applyNumberFormat="1" applyFont="1" applyFill="1" applyBorder="1" applyAlignment="1" applyProtection="1">
      <alignment/>
      <protection hidden="1" locked="0"/>
    </xf>
    <xf numFmtId="0" fontId="57" fillId="6" borderId="22" xfId="0" applyFont="1" applyFill="1" applyBorder="1" applyAlignment="1" applyProtection="1">
      <alignment/>
      <protection hidden="1" locked="0"/>
    </xf>
    <xf numFmtId="0" fontId="0" fillId="47" borderId="0" xfId="0" applyFill="1" applyAlignment="1" applyProtection="1">
      <alignment/>
      <protection hidden="1" locked="0"/>
    </xf>
    <xf numFmtId="2" fontId="0" fillId="47" borderId="0" xfId="0" applyNumberFormat="1" applyFill="1" applyAlignment="1" applyProtection="1">
      <alignment/>
      <protection hidden="1" locked="0"/>
    </xf>
    <xf numFmtId="0" fontId="5" fillId="47" borderId="0" xfId="56" applyFont="1" applyFill="1" applyBorder="1" applyAlignment="1" applyProtection="1">
      <alignment horizontal="center" vertical="center"/>
      <protection hidden="1" locked="0"/>
    </xf>
    <xf numFmtId="2" fontId="0" fillId="0" borderId="0" xfId="0" applyNumberFormat="1" applyAlignment="1" applyProtection="1">
      <alignment/>
      <protection hidden="1" locked="0"/>
    </xf>
    <xf numFmtId="0" fontId="0" fillId="48" borderId="0" xfId="0" applyFill="1" applyAlignment="1">
      <alignment/>
    </xf>
    <xf numFmtId="0" fontId="0" fillId="0" borderId="23" xfId="0" applyBorder="1" applyAlignment="1">
      <alignment/>
    </xf>
    <xf numFmtId="0" fontId="0" fillId="0" borderId="24" xfId="0" applyBorder="1" applyAlignment="1">
      <alignment/>
    </xf>
    <xf numFmtId="0" fontId="57" fillId="0" borderId="0" xfId="0" applyFont="1" applyBorder="1" applyAlignment="1">
      <alignment vertical="center"/>
    </xf>
    <xf numFmtId="0" fontId="0" fillId="0" borderId="0" xfId="0" applyBorder="1" applyAlignment="1">
      <alignment vertical="center"/>
    </xf>
    <xf numFmtId="0" fontId="0" fillId="0" borderId="15" xfId="0" applyBorder="1" applyAlignment="1">
      <alignment/>
    </xf>
    <xf numFmtId="0" fontId="0" fillId="0" borderId="25" xfId="0" applyBorder="1" applyAlignment="1">
      <alignment/>
    </xf>
    <xf numFmtId="0" fontId="0" fillId="0" borderId="23" xfId="0" applyBorder="1" applyAlignment="1">
      <alignment horizontal="center" vertical="center"/>
    </xf>
    <xf numFmtId="0" fontId="58" fillId="0" borderId="23" xfId="0" applyFont="1" applyBorder="1" applyAlignment="1">
      <alignment/>
    </xf>
    <xf numFmtId="0" fontId="0" fillId="0" borderId="26" xfId="0" applyBorder="1" applyAlignment="1">
      <alignment/>
    </xf>
    <xf numFmtId="0" fontId="54" fillId="0" borderId="24" xfId="0" applyFont="1" applyBorder="1" applyAlignment="1">
      <alignment/>
    </xf>
    <xf numFmtId="0" fontId="54" fillId="0" borderId="12" xfId="0" applyFont="1" applyBorder="1" applyAlignment="1">
      <alignment/>
    </xf>
    <xf numFmtId="0" fontId="0" fillId="0" borderId="18" xfId="0" applyBorder="1" applyAlignment="1">
      <alignment/>
    </xf>
    <xf numFmtId="0" fontId="0" fillId="0" borderId="16" xfId="0" applyBorder="1" applyAlignment="1">
      <alignment/>
    </xf>
    <xf numFmtId="0" fontId="0" fillId="0" borderId="17" xfId="0" applyBorder="1" applyAlignment="1">
      <alignment/>
    </xf>
    <xf numFmtId="0" fontId="59" fillId="0" borderId="0" xfId="0" applyFont="1" applyBorder="1" applyAlignment="1">
      <alignment wrapText="1"/>
    </xf>
    <xf numFmtId="0" fontId="0" fillId="0" borderId="16" xfId="0" applyBorder="1" applyAlignment="1">
      <alignment vertical="center"/>
    </xf>
    <xf numFmtId="0" fontId="0" fillId="0" borderId="0" xfId="0" applyBorder="1" applyAlignment="1">
      <alignment vertical="top"/>
    </xf>
    <xf numFmtId="0" fontId="0" fillId="0" borderId="0" xfId="0" applyBorder="1" applyAlignment="1">
      <alignment wrapText="1"/>
    </xf>
    <xf numFmtId="0" fontId="0" fillId="0" borderId="0" xfId="0" applyAlignment="1" applyProtection="1">
      <alignment/>
      <protection hidden="1"/>
    </xf>
    <xf numFmtId="0" fontId="0" fillId="0" borderId="0" xfId="0" applyAlignment="1" applyProtection="1">
      <alignment vertical="top"/>
      <protection hidden="1"/>
    </xf>
    <xf numFmtId="0" fontId="0" fillId="0" borderId="0" xfId="0" applyAlignment="1" applyProtection="1">
      <alignment vertical="top" wrapText="1"/>
      <protection hidden="1"/>
    </xf>
    <xf numFmtId="0" fontId="0" fillId="0" borderId="27" xfId="0" applyBorder="1" applyAlignment="1" applyProtection="1">
      <alignment vertical="center"/>
      <protection hidden="1"/>
    </xf>
    <xf numFmtId="0" fontId="0" fillId="0" borderId="27" xfId="0" applyBorder="1" applyAlignment="1" applyProtection="1">
      <alignment vertical="center" wrapText="1"/>
      <protection hidden="1"/>
    </xf>
    <xf numFmtId="0" fontId="0" fillId="0" borderId="0" xfId="0" applyAlignment="1" applyProtection="1">
      <alignment vertical="center"/>
      <protection hidden="1"/>
    </xf>
    <xf numFmtId="0" fontId="60" fillId="0" borderId="27" xfId="0" applyFont="1" applyBorder="1" applyAlignment="1" applyProtection="1">
      <alignment vertical="center" wrapText="1"/>
      <protection hidden="1"/>
    </xf>
    <xf numFmtId="0" fontId="0" fillId="0" borderId="0" xfId="0" applyAlignment="1" applyProtection="1">
      <alignment wrapText="1"/>
      <protection hidden="1"/>
    </xf>
    <xf numFmtId="0" fontId="0" fillId="0" borderId="27" xfId="0" applyBorder="1" applyAlignment="1" applyProtection="1">
      <alignment vertical="center" wrapText="1"/>
      <protection hidden="1" locked="0"/>
    </xf>
    <xf numFmtId="0" fontId="0" fillId="0" borderId="27" xfId="0" applyBorder="1" applyAlignment="1" applyProtection="1">
      <alignment vertical="center"/>
      <protection hidden="1" locked="0"/>
    </xf>
    <xf numFmtId="0" fontId="0" fillId="0" borderId="28" xfId="0" applyFont="1" applyBorder="1" applyAlignment="1" applyProtection="1">
      <alignment horizontal="center" vertical="center"/>
      <protection hidden="1"/>
    </xf>
    <xf numFmtId="0" fontId="0" fillId="0" borderId="29" xfId="0" applyBorder="1" applyAlignment="1" applyProtection="1">
      <alignment vertical="center" wrapText="1"/>
      <protection hidden="1"/>
    </xf>
    <xf numFmtId="0" fontId="0" fillId="0" borderId="29" xfId="0" applyBorder="1" applyAlignment="1" applyProtection="1">
      <alignment/>
      <protection hidden="1"/>
    </xf>
    <xf numFmtId="0" fontId="0" fillId="0" borderId="30" xfId="0" applyFont="1" applyBorder="1" applyAlignment="1" applyProtection="1">
      <alignment horizontal="center" vertical="center"/>
      <protection hidden="1"/>
    </xf>
    <xf numFmtId="0" fontId="0" fillId="0" borderId="27" xfId="0" applyBorder="1" applyAlignment="1" applyProtection="1">
      <alignment/>
      <protection hidden="1"/>
    </xf>
    <xf numFmtId="0" fontId="61" fillId="0" borderId="27" xfId="0" applyFont="1" applyBorder="1" applyAlignment="1" applyProtection="1">
      <alignment vertical="center" wrapText="1"/>
      <protection hidden="1"/>
    </xf>
    <xf numFmtId="0" fontId="62" fillId="0" borderId="27" xfId="0" applyFont="1" applyBorder="1" applyAlignment="1" applyProtection="1">
      <alignment vertical="center" wrapText="1"/>
      <protection hidden="1"/>
    </xf>
    <xf numFmtId="0" fontId="62" fillId="0" borderId="31" xfId="0" applyFont="1" applyBorder="1" applyAlignment="1" applyProtection="1">
      <alignment horizontal="center" vertical="center"/>
      <protection hidden="1"/>
    </xf>
    <xf numFmtId="0" fontId="0" fillId="0" borderId="32" xfId="0" applyBorder="1" applyAlignment="1" applyProtection="1">
      <alignment vertical="center" wrapText="1"/>
      <protection hidden="1"/>
    </xf>
    <xf numFmtId="0" fontId="0" fillId="0" borderId="32" xfId="0" applyBorder="1" applyAlignment="1" applyProtection="1">
      <alignment/>
      <protection hidden="1"/>
    </xf>
    <xf numFmtId="0" fontId="0" fillId="0" borderId="0" xfId="0" applyFont="1" applyAlignment="1" applyProtection="1">
      <alignment/>
      <protection hidden="1"/>
    </xf>
    <xf numFmtId="0" fontId="0" fillId="0" borderId="33" xfId="0" applyBorder="1" applyAlignment="1" applyProtection="1">
      <alignment wrapText="1"/>
      <protection hidden="1" locked="0"/>
    </xf>
    <xf numFmtId="0" fontId="0" fillId="0" borderId="34" xfId="0" applyBorder="1" applyAlignment="1" applyProtection="1">
      <alignment horizontal="left" vertical="center"/>
      <protection hidden="1" locked="0"/>
    </xf>
    <xf numFmtId="0" fontId="0" fillId="0" borderId="34" xfId="0" applyBorder="1" applyAlignment="1" applyProtection="1">
      <alignment wrapText="1"/>
      <protection hidden="1" locked="0"/>
    </xf>
    <xf numFmtId="0" fontId="0" fillId="0" borderId="34" xfId="0" applyBorder="1" applyAlignment="1" applyProtection="1">
      <alignment vertical="center"/>
      <protection hidden="1" locked="0"/>
    </xf>
    <xf numFmtId="0" fontId="0" fillId="0" borderId="34" xfId="0" applyBorder="1" applyAlignment="1" applyProtection="1">
      <alignment vertical="center" wrapText="1"/>
      <protection hidden="1" locked="0"/>
    </xf>
    <xf numFmtId="0" fontId="0" fillId="0" borderId="34" xfId="0" applyBorder="1" applyAlignment="1" applyProtection="1">
      <alignment/>
      <protection hidden="1" locked="0"/>
    </xf>
    <xf numFmtId="0" fontId="0" fillId="0" borderId="35" xfId="0" applyBorder="1" applyAlignment="1" applyProtection="1">
      <alignment/>
      <protection hidden="1" locked="0"/>
    </xf>
    <xf numFmtId="0" fontId="0" fillId="7" borderId="16" xfId="0" applyFill="1" applyBorder="1" applyAlignment="1">
      <alignment horizontal="center" vertical="center"/>
    </xf>
    <xf numFmtId="0" fontId="0" fillId="7" borderId="17" xfId="0" applyFill="1" applyBorder="1" applyAlignment="1">
      <alignment horizontal="center" vertical="center"/>
    </xf>
    <xf numFmtId="0" fontId="0" fillId="7" borderId="18" xfId="0" applyFill="1" applyBorder="1" applyAlignment="1">
      <alignment horizontal="center" vertical="center"/>
    </xf>
    <xf numFmtId="0" fontId="60" fillId="7" borderId="18" xfId="0" applyFont="1" applyFill="1" applyBorder="1" applyAlignment="1">
      <alignment horizontal="right" vertical="center"/>
    </xf>
    <xf numFmtId="0" fontId="60" fillId="7" borderId="16" xfId="0" applyFont="1" applyFill="1" applyBorder="1" applyAlignment="1">
      <alignment horizontal="right" vertical="center"/>
    </xf>
    <xf numFmtId="0" fontId="60" fillId="7" borderId="17" xfId="0" applyFont="1" applyFill="1" applyBorder="1" applyAlignment="1">
      <alignment horizontal="right" vertical="center"/>
    </xf>
    <xf numFmtId="0" fontId="56" fillId="33" borderId="15" xfId="0" applyFont="1" applyFill="1" applyBorder="1" applyAlignment="1">
      <alignment horizontal="center" vertical="center"/>
    </xf>
    <xf numFmtId="0" fontId="52" fillId="51" borderId="10" xfId="0" applyFont="1" applyFill="1" applyBorder="1" applyAlignment="1">
      <alignment horizontal="left"/>
    </xf>
    <xf numFmtId="0" fontId="57" fillId="33" borderId="18" xfId="0" applyFont="1" applyFill="1" applyBorder="1" applyAlignment="1">
      <alignment horizontal="center" vertical="center"/>
    </xf>
    <xf numFmtId="0" fontId="57" fillId="33" borderId="16" xfId="0" applyFont="1" applyFill="1" applyBorder="1" applyAlignment="1">
      <alignment horizontal="center" vertical="center"/>
    </xf>
    <xf numFmtId="0" fontId="0" fillId="33" borderId="16" xfId="0" applyFill="1" applyBorder="1" applyAlignment="1">
      <alignment horizontal="center" vertical="center"/>
    </xf>
    <xf numFmtId="0" fontId="0" fillId="33" borderId="17" xfId="0" applyFill="1" applyBorder="1" applyAlignment="1">
      <alignment horizontal="center" vertical="center"/>
    </xf>
    <xf numFmtId="0" fontId="56" fillId="52" borderId="25" xfId="0" applyFont="1" applyFill="1" applyBorder="1" applyAlignment="1">
      <alignment horizontal="center"/>
    </xf>
    <xf numFmtId="0" fontId="56" fillId="53" borderId="23" xfId="0" applyFont="1" applyFill="1" applyBorder="1" applyAlignment="1">
      <alignment horizontal="center"/>
    </xf>
    <xf numFmtId="0" fontId="56" fillId="33" borderId="23" xfId="0" applyFont="1" applyFill="1" applyBorder="1" applyAlignment="1">
      <alignment horizontal="center"/>
    </xf>
    <xf numFmtId="0" fontId="52" fillId="54" borderId="18" xfId="0" applyFont="1" applyFill="1" applyBorder="1" applyAlignment="1">
      <alignment horizontal="center" vertical="center"/>
    </xf>
    <xf numFmtId="0" fontId="52" fillId="55" borderId="16" xfId="0" applyFont="1" applyFill="1" applyBorder="1" applyAlignment="1">
      <alignment horizontal="center" vertical="center"/>
    </xf>
    <xf numFmtId="0" fontId="56" fillId="33" borderId="16" xfId="0" applyFont="1" applyFill="1" applyBorder="1" applyAlignment="1">
      <alignment horizontal="center" vertical="center"/>
    </xf>
    <xf numFmtId="0" fontId="56" fillId="56" borderId="16" xfId="0" applyFont="1" applyFill="1" applyBorder="1" applyAlignment="1">
      <alignment horizontal="center" vertical="center"/>
    </xf>
    <xf numFmtId="0" fontId="0" fillId="33" borderId="15" xfId="0" applyFill="1" applyBorder="1" applyAlignment="1">
      <alignment horizontal="center" vertical="center"/>
    </xf>
    <xf numFmtId="0" fontId="56" fillId="57" borderId="15" xfId="0" applyFont="1" applyFill="1" applyBorder="1" applyAlignment="1">
      <alignment horizontal="center" vertical="center"/>
    </xf>
    <xf numFmtId="0" fontId="56" fillId="58" borderId="15" xfId="0" applyFont="1" applyFill="1" applyBorder="1" applyAlignment="1">
      <alignment horizontal="center" vertical="center"/>
    </xf>
    <xf numFmtId="0" fontId="0" fillId="33" borderId="18" xfId="0" applyFill="1" applyBorder="1" applyAlignment="1">
      <alignment horizontal="left" vertical="center"/>
    </xf>
    <xf numFmtId="0" fontId="0" fillId="33" borderId="16" xfId="0" applyFill="1" applyBorder="1" applyAlignment="1">
      <alignment horizontal="left" vertical="center"/>
    </xf>
    <xf numFmtId="0" fontId="0" fillId="33" borderId="17" xfId="0" applyFill="1" applyBorder="1" applyAlignment="1">
      <alignment horizontal="left" vertical="center"/>
    </xf>
    <xf numFmtId="0" fontId="0" fillId="33" borderId="18" xfId="0" applyFill="1" applyBorder="1" applyAlignment="1">
      <alignment horizontal="center" vertical="center"/>
    </xf>
    <xf numFmtId="0" fontId="57" fillId="33" borderId="15" xfId="0" applyFont="1" applyFill="1" applyBorder="1" applyAlignment="1">
      <alignment horizontal="center" vertical="center"/>
    </xf>
    <xf numFmtId="0" fontId="52" fillId="59" borderId="17" xfId="0" applyFont="1" applyFill="1" applyBorder="1" applyAlignment="1">
      <alignment horizontal="center" vertical="center"/>
    </xf>
    <xf numFmtId="0" fontId="56" fillId="60" borderId="18" xfId="0" applyFont="1" applyFill="1" applyBorder="1" applyAlignment="1">
      <alignment horizontal="center" vertical="center"/>
    </xf>
    <xf numFmtId="0" fontId="56" fillId="61" borderId="17" xfId="0" applyFont="1" applyFill="1" applyBorder="1" applyAlignment="1">
      <alignment horizontal="center" vertical="center"/>
    </xf>
    <xf numFmtId="0" fontId="56" fillId="33" borderId="18" xfId="0" applyFont="1" applyFill="1" applyBorder="1" applyAlignment="1">
      <alignment horizontal="center"/>
    </xf>
    <xf numFmtId="0" fontId="56" fillId="33" borderId="16" xfId="0" applyFont="1" applyFill="1" applyBorder="1" applyAlignment="1">
      <alignment horizontal="center"/>
    </xf>
    <xf numFmtId="0" fontId="56" fillId="33" borderId="17" xfId="0" applyFont="1" applyFill="1" applyBorder="1" applyAlignment="1">
      <alignment horizontal="center"/>
    </xf>
    <xf numFmtId="0" fontId="52" fillId="62" borderId="15" xfId="0" applyFont="1" applyFill="1" applyBorder="1" applyAlignment="1">
      <alignment horizontal="center" vertical="center"/>
    </xf>
    <xf numFmtId="0" fontId="55" fillId="63" borderId="18" xfId="0" applyFont="1" applyFill="1" applyBorder="1" applyAlignment="1">
      <alignment horizontal="center" vertical="center"/>
    </xf>
    <xf numFmtId="0" fontId="55" fillId="64" borderId="16" xfId="0" applyFont="1" applyFill="1" applyBorder="1" applyAlignment="1">
      <alignment horizontal="center" vertical="center"/>
    </xf>
    <xf numFmtId="0" fontId="55" fillId="65" borderId="17" xfId="0" applyFont="1" applyFill="1" applyBorder="1" applyAlignment="1">
      <alignment horizontal="center" vertical="center"/>
    </xf>
    <xf numFmtId="0" fontId="63" fillId="66" borderId="0" xfId="0" applyFont="1" applyFill="1" applyAlignment="1">
      <alignment horizontal="center" vertical="center"/>
    </xf>
    <xf numFmtId="2" fontId="52" fillId="33" borderId="15" xfId="0" applyNumberFormat="1" applyFont="1" applyFill="1" applyBorder="1" applyAlignment="1">
      <alignment horizontal="center"/>
    </xf>
    <xf numFmtId="0" fontId="56" fillId="67" borderId="15" xfId="0" applyFont="1" applyFill="1" applyBorder="1" applyAlignment="1">
      <alignment horizontal="left" vertical="center"/>
    </xf>
    <xf numFmtId="0" fontId="56" fillId="68" borderId="13" xfId="0" applyFont="1" applyFill="1" applyBorder="1" applyAlignment="1">
      <alignment horizontal="center" vertical="center"/>
    </xf>
    <xf numFmtId="0" fontId="52" fillId="33" borderId="15" xfId="0" applyFont="1" applyFill="1" applyBorder="1" applyAlignment="1">
      <alignment horizontal="center"/>
    </xf>
    <xf numFmtId="0" fontId="55" fillId="69" borderId="0" xfId="0" applyFont="1" applyFill="1" applyAlignment="1">
      <alignment horizontal="left" vertical="center"/>
    </xf>
    <xf numFmtId="0" fontId="0" fillId="0" borderId="0" xfId="0" applyAlignment="1">
      <alignment horizontal="center"/>
    </xf>
    <xf numFmtId="0" fontId="0" fillId="0" borderId="11" xfId="0" applyBorder="1" applyAlignment="1">
      <alignment horizontal="center"/>
    </xf>
    <xf numFmtId="0" fontId="0" fillId="0" borderId="10" xfId="0" applyBorder="1" applyAlignment="1">
      <alignment horizontal="center"/>
    </xf>
    <xf numFmtId="0" fontId="0" fillId="0" borderId="13" xfId="0" applyBorder="1" applyAlignment="1">
      <alignment horizontal="center"/>
    </xf>
    <xf numFmtId="0" fontId="56" fillId="70" borderId="18" xfId="0" applyFont="1" applyFill="1" applyBorder="1" applyAlignment="1">
      <alignment horizontal="left"/>
    </xf>
    <xf numFmtId="0" fontId="56" fillId="71" borderId="16" xfId="0" applyFont="1" applyFill="1" applyBorder="1" applyAlignment="1">
      <alignment horizontal="left"/>
    </xf>
    <xf numFmtId="0" fontId="56" fillId="72" borderId="17" xfId="0" applyFont="1" applyFill="1" applyBorder="1" applyAlignment="1">
      <alignment horizontal="left"/>
    </xf>
    <xf numFmtId="0" fontId="56" fillId="73" borderId="18" xfId="0" applyFont="1" applyFill="1" applyBorder="1" applyAlignment="1">
      <alignment horizontal="center"/>
    </xf>
    <xf numFmtId="0" fontId="56" fillId="74" borderId="16" xfId="0" applyFont="1" applyFill="1" applyBorder="1" applyAlignment="1">
      <alignment horizontal="center"/>
    </xf>
    <xf numFmtId="0" fontId="56" fillId="75" borderId="17" xfId="0" applyFont="1" applyFill="1" applyBorder="1" applyAlignment="1">
      <alignment horizontal="center"/>
    </xf>
    <xf numFmtId="0" fontId="0" fillId="0" borderId="0" xfId="0" applyAlignment="1" applyProtection="1">
      <alignment horizontal="center"/>
      <protection hidden="1"/>
    </xf>
    <xf numFmtId="0" fontId="0" fillId="0" borderId="0" xfId="0" applyAlignment="1" applyProtection="1">
      <alignment horizontal="left" wrapText="1"/>
      <protection hidden="1"/>
    </xf>
    <xf numFmtId="0" fontId="0" fillId="0" borderId="0" xfId="0" applyAlignment="1" applyProtection="1">
      <alignment horizontal="left" vertical="top" wrapText="1"/>
      <protection hidden="1" locked="0"/>
    </xf>
    <xf numFmtId="0" fontId="0" fillId="0" borderId="0" xfId="0" applyAlignment="1" applyProtection="1">
      <alignment horizontal="left" vertical="top" wrapText="1"/>
      <protection hidden="1"/>
    </xf>
    <xf numFmtId="0" fontId="54" fillId="0" borderId="0" xfId="0" applyFont="1" applyAlignment="1" applyProtection="1">
      <alignment horizontal="center"/>
      <protection hidden="1"/>
    </xf>
    <xf numFmtId="0" fontId="61" fillId="0" borderId="0" xfId="0" applyFont="1" applyAlignment="1" applyProtection="1">
      <alignment horizontal="center" wrapText="1"/>
      <protection hidden="1"/>
    </xf>
    <xf numFmtId="0" fontId="60" fillId="0" borderId="0" xfId="0" applyFont="1" applyAlignment="1" applyProtection="1">
      <alignment horizontal="left" vertical="center" wrapText="1"/>
      <protection hidden="1"/>
    </xf>
    <xf numFmtId="0" fontId="56" fillId="0" borderId="0" xfId="0" applyFont="1" applyAlignment="1" applyProtection="1">
      <alignment horizontal="center" wrapText="1"/>
      <protection hidden="1"/>
    </xf>
    <xf numFmtId="0" fontId="56" fillId="0" borderId="0" xfId="0" applyFont="1" applyAlignment="1" applyProtection="1">
      <alignment horizontal="center"/>
      <protection hidden="1"/>
    </xf>
    <xf numFmtId="0" fontId="0" fillId="0" borderId="30" xfId="0" applyFont="1" applyBorder="1" applyAlignment="1" applyProtection="1">
      <alignment horizontal="center" vertical="center"/>
      <protection hidden="1"/>
    </xf>
    <xf numFmtId="0" fontId="0" fillId="0" borderId="0" xfId="0" applyAlignment="1">
      <alignment horizontal="center" wrapText="1"/>
    </xf>
    <xf numFmtId="0" fontId="57" fillId="0" borderId="0" xfId="0" applyFont="1" applyAlignment="1">
      <alignment horizontal="left" wrapText="1"/>
    </xf>
    <xf numFmtId="0" fontId="64" fillId="0" borderId="0" xfId="0" applyFont="1" applyAlignment="1">
      <alignment horizontal="center"/>
    </xf>
    <xf numFmtId="0" fontId="65" fillId="0" borderId="0" xfId="0" applyFont="1" applyAlignment="1">
      <alignment horizontal="center"/>
    </xf>
    <xf numFmtId="0" fontId="57" fillId="0" borderId="0" xfId="0" applyFont="1" applyAlignment="1">
      <alignment horizontal="left" vertical="center" wrapText="1"/>
    </xf>
    <xf numFmtId="0" fontId="0" fillId="0" borderId="0" xfId="0" applyBorder="1" applyAlignment="1">
      <alignment horizontal="center" vertical="center"/>
    </xf>
    <xf numFmtId="0" fontId="59" fillId="0" borderId="23" xfId="0" applyFont="1" applyBorder="1" applyAlignment="1">
      <alignment horizontal="center" wrapText="1"/>
    </xf>
    <xf numFmtId="0" fontId="59" fillId="0" borderId="0" xfId="0" applyFont="1" applyBorder="1" applyAlignment="1">
      <alignment horizontal="center" wrapText="1"/>
    </xf>
    <xf numFmtId="0" fontId="59" fillId="0" borderId="10" xfId="0" applyFont="1" applyBorder="1" applyAlignment="1">
      <alignment horizontal="center" wrapText="1"/>
    </xf>
    <xf numFmtId="0" fontId="0" fillId="0" borderId="0" xfId="0" applyFont="1" applyBorder="1" applyAlignment="1">
      <alignment horizontal="center" vertical="top" wrapText="1"/>
    </xf>
    <xf numFmtId="0" fontId="0" fillId="0" borderId="11" xfId="0" applyFont="1" applyBorder="1" applyAlignment="1">
      <alignment horizontal="center" vertical="top" wrapText="1"/>
    </xf>
    <xf numFmtId="0" fontId="0" fillId="0" borderId="0" xfId="0" applyBorder="1" applyAlignment="1">
      <alignment horizontal="center" wrapText="1"/>
    </xf>
    <xf numFmtId="0" fontId="66" fillId="0" borderId="25" xfId="0" applyFont="1" applyBorder="1" applyAlignment="1">
      <alignment horizontal="center" wrapText="1"/>
    </xf>
    <xf numFmtId="0" fontId="66" fillId="0" borderId="23" xfId="0" applyFont="1" applyBorder="1" applyAlignment="1">
      <alignment horizontal="center" wrapText="1"/>
    </xf>
    <xf numFmtId="0" fontId="66" fillId="0" borderId="26" xfId="0" applyFont="1" applyBorder="1" applyAlignment="1">
      <alignment horizontal="center" wrapText="1"/>
    </xf>
    <xf numFmtId="0" fontId="0" fillId="0" borderId="24" xfId="0" applyBorder="1" applyAlignment="1">
      <alignment horizontal="center" vertical="center" wrapText="1"/>
    </xf>
    <xf numFmtId="0" fontId="0" fillId="0" borderId="0" xfId="0" applyBorder="1" applyAlignment="1">
      <alignment horizontal="center" vertical="center" wrapText="1"/>
    </xf>
    <xf numFmtId="0" fontId="0" fillId="0" borderId="11"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8" xfId="0" applyBorder="1" applyAlignment="1">
      <alignment horizontal="center" vertical="center" wrapText="1"/>
    </xf>
    <xf numFmtId="0" fontId="0" fillId="0" borderId="16" xfId="0" applyBorder="1" applyAlignment="1">
      <alignment horizontal="center" vertical="center" wrapText="1"/>
    </xf>
    <xf numFmtId="0" fontId="0" fillId="0" borderId="16" xfId="0" applyBorder="1" applyAlignment="1">
      <alignment horizontal="center" vertical="center"/>
    </xf>
    <xf numFmtId="0" fontId="52" fillId="0" borderId="12" xfId="0" applyFont="1" applyBorder="1" applyAlignment="1">
      <alignment horizontal="center"/>
    </xf>
    <xf numFmtId="0" fontId="52" fillId="0" borderId="10" xfId="0" applyFont="1" applyBorder="1" applyAlignment="1">
      <alignment horizontal="center"/>
    </xf>
    <xf numFmtId="0" fontId="52" fillId="0" borderId="13" xfId="0" applyFont="1" applyBorder="1" applyAlignment="1">
      <alignment horizontal="center"/>
    </xf>
    <xf numFmtId="0" fontId="0" fillId="0" borderId="24" xfId="0" applyBorder="1" applyAlignment="1">
      <alignment horizontal="center"/>
    </xf>
    <xf numFmtId="0" fontId="0" fillId="0" borderId="0" xfId="0" applyBorder="1" applyAlignment="1">
      <alignment horizontal="center"/>
    </xf>
    <xf numFmtId="2" fontId="0" fillId="76" borderId="36" xfId="0" applyNumberFormat="1" applyFill="1" applyBorder="1" applyAlignment="1" applyProtection="1">
      <alignment horizontal="center"/>
      <protection hidden="1"/>
    </xf>
    <xf numFmtId="2" fontId="67" fillId="33" borderId="37" xfId="0" applyNumberFormat="1" applyFont="1" applyFill="1" applyBorder="1" applyAlignment="1" applyProtection="1">
      <alignment horizontal="center" vertical="center"/>
      <protection hidden="1"/>
    </xf>
    <xf numFmtId="2" fontId="67" fillId="33" borderId="38" xfId="0" applyNumberFormat="1" applyFont="1" applyFill="1" applyBorder="1" applyAlignment="1" applyProtection="1">
      <alignment horizontal="center" vertical="center"/>
      <protection hidden="1"/>
    </xf>
    <xf numFmtId="2" fontId="0" fillId="48" borderId="39" xfId="0" applyNumberFormat="1" applyFill="1" applyBorder="1" applyAlignment="1" applyProtection="1">
      <alignment horizontal="center"/>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Converts Numbers to Rupees in Words"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X82"/>
  <sheetViews>
    <sheetView showGridLines="0" showRowColHeaders="0" tabSelected="1" zoomScalePageLayoutView="0" workbookViewId="0" topLeftCell="A1">
      <selection activeCell="B1" sqref="B1:R1"/>
    </sheetView>
  </sheetViews>
  <sheetFormatPr defaultColWidth="9.140625" defaultRowHeight="15"/>
  <cols>
    <col min="1" max="1" width="4.00390625" style="0" customWidth="1"/>
    <col min="2" max="18" width="7.00390625" style="0" customWidth="1"/>
    <col min="19" max="19" width="4.00390625" style="0" customWidth="1"/>
    <col min="20" max="27" width="7.00390625" style="0" customWidth="1"/>
  </cols>
  <sheetData>
    <row r="1" spans="1:19" ht="33" customHeight="1">
      <c r="A1" s="11"/>
      <c r="B1" s="129" t="s">
        <v>295</v>
      </c>
      <c r="C1" s="129"/>
      <c r="D1" s="129"/>
      <c r="E1" s="129"/>
      <c r="F1" s="129"/>
      <c r="G1" s="129"/>
      <c r="H1" s="129"/>
      <c r="I1" s="129"/>
      <c r="J1" s="129"/>
      <c r="K1" s="129"/>
      <c r="L1" s="129"/>
      <c r="M1" s="129"/>
      <c r="N1" s="129"/>
      <c r="O1" s="129"/>
      <c r="P1" s="129"/>
      <c r="Q1" s="129"/>
      <c r="R1" s="129"/>
      <c r="S1" s="11"/>
    </row>
    <row r="2" spans="1:19" ht="21" customHeight="1">
      <c r="A2" s="11"/>
      <c r="B2" s="99" t="s">
        <v>124</v>
      </c>
      <c r="C2" s="99"/>
      <c r="D2" s="99"/>
      <c r="E2" s="99"/>
      <c r="F2" s="99"/>
      <c r="G2" s="99"/>
      <c r="H2" s="99"/>
      <c r="I2" s="99"/>
      <c r="J2" s="99"/>
      <c r="K2" s="99"/>
      <c r="L2" s="99"/>
      <c r="M2" s="99"/>
      <c r="N2" s="99"/>
      <c r="O2" s="99"/>
      <c r="P2" s="99"/>
      <c r="Q2" s="99"/>
      <c r="R2" s="99"/>
      <c r="S2" s="11"/>
    </row>
    <row r="3" spans="1:19" ht="22.5" customHeight="1">
      <c r="A3" s="11"/>
      <c r="B3" s="113" t="s">
        <v>90</v>
      </c>
      <c r="C3" s="113"/>
      <c r="D3" s="113"/>
      <c r="E3" s="113"/>
      <c r="F3" s="114" t="s">
        <v>153</v>
      </c>
      <c r="G3" s="115"/>
      <c r="H3" s="115"/>
      <c r="I3" s="115"/>
      <c r="J3" s="115"/>
      <c r="K3" s="116"/>
      <c r="L3" s="112" t="s">
        <v>100</v>
      </c>
      <c r="M3" s="112"/>
      <c r="N3" s="111" t="s">
        <v>111</v>
      </c>
      <c r="O3" s="111"/>
      <c r="P3" s="111"/>
      <c r="Q3" s="111"/>
      <c r="R3" s="111"/>
      <c r="S3" s="11"/>
    </row>
    <row r="4" spans="1:19" ht="22.5" customHeight="1">
      <c r="A4" s="11"/>
      <c r="B4" s="112" t="s">
        <v>91</v>
      </c>
      <c r="C4" s="112"/>
      <c r="D4" s="112"/>
      <c r="E4" s="111" t="s">
        <v>112</v>
      </c>
      <c r="F4" s="111"/>
      <c r="G4" s="111"/>
      <c r="H4" s="111"/>
      <c r="I4" s="111"/>
      <c r="J4" s="120" t="s">
        <v>152</v>
      </c>
      <c r="K4" s="110"/>
      <c r="L4" s="110"/>
      <c r="M4" s="110"/>
      <c r="N4" s="121"/>
      <c r="O4" s="117" t="s">
        <v>113</v>
      </c>
      <c r="P4" s="102"/>
      <c r="Q4" s="102"/>
      <c r="R4" s="103"/>
      <c r="S4" s="11"/>
    </row>
    <row r="5" spans="1:19" ht="22.5" customHeight="1">
      <c r="A5" s="11"/>
      <c r="B5" s="112" t="s">
        <v>14</v>
      </c>
      <c r="C5" s="112"/>
      <c r="D5" s="118" t="s">
        <v>116</v>
      </c>
      <c r="E5" s="98"/>
      <c r="F5" s="98"/>
      <c r="G5" s="98"/>
      <c r="H5" s="112" t="s">
        <v>115</v>
      </c>
      <c r="I5" s="112"/>
      <c r="J5" s="117">
        <v>25400</v>
      </c>
      <c r="K5" s="103"/>
      <c r="L5" s="112" t="s">
        <v>114</v>
      </c>
      <c r="M5" s="112"/>
      <c r="N5" s="98" t="s">
        <v>154</v>
      </c>
      <c r="O5" s="98"/>
      <c r="P5" s="98"/>
      <c r="Q5" s="94"/>
      <c r="R5" s="93"/>
      <c r="S5" s="11"/>
    </row>
    <row r="6" spans="1:19" ht="22.5" customHeight="1">
      <c r="A6" s="11"/>
      <c r="B6" s="112" t="s">
        <v>104</v>
      </c>
      <c r="C6" s="112"/>
      <c r="D6" s="112"/>
      <c r="E6" s="112"/>
      <c r="F6" s="18"/>
      <c r="G6" s="15" t="s">
        <v>101</v>
      </c>
      <c r="H6" s="15"/>
      <c r="I6" s="117" t="s">
        <v>127</v>
      </c>
      <c r="J6" s="102"/>
      <c r="K6" s="103"/>
      <c r="L6" s="112" t="s">
        <v>102</v>
      </c>
      <c r="M6" s="112"/>
      <c r="N6" s="111" t="s">
        <v>128</v>
      </c>
      <c r="O6" s="111"/>
      <c r="P6" s="111"/>
      <c r="Q6" s="111"/>
      <c r="R6" s="111"/>
      <c r="S6" s="11"/>
    </row>
    <row r="7" spans="1:19" ht="22.5" customHeight="1">
      <c r="A7" s="11"/>
      <c r="B7" s="19" t="s">
        <v>103</v>
      </c>
      <c r="C7" s="18"/>
      <c r="D7" s="98" t="s">
        <v>116</v>
      </c>
      <c r="E7" s="98"/>
      <c r="F7" s="98"/>
      <c r="G7" s="98"/>
      <c r="H7" s="98"/>
      <c r="I7" s="112" t="s">
        <v>105</v>
      </c>
      <c r="J7" s="112"/>
      <c r="K7" s="100" t="s">
        <v>116</v>
      </c>
      <c r="L7" s="101"/>
      <c r="M7" s="101"/>
      <c r="N7" s="101"/>
      <c r="O7" s="28" t="s">
        <v>155</v>
      </c>
      <c r="P7" s="29"/>
      <c r="Q7" s="102">
        <v>517419</v>
      </c>
      <c r="R7" s="103"/>
      <c r="S7" s="11"/>
    </row>
    <row r="8" spans="1:19" ht="22.5" customHeight="1">
      <c r="A8" s="11"/>
      <c r="B8" s="107" t="s">
        <v>262</v>
      </c>
      <c r="C8" s="108"/>
      <c r="D8" s="108"/>
      <c r="E8" s="109" t="s">
        <v>264</v>
      </c>
      <c r="F8" s="109"/>
      <c r="G8" s="109"/>
      <c r="H8" s="109"/>
      <c r="I8" s="110" t="s">
        <v>263</v>
      </c>
      <c r="J8" s="110"/>
      <c r="K8" s="110"/>
      <c r="L8" s="101">
        <v>9492070567</v>
      </c>
      <c r="M8" s="101"/>
      <c r="N8" s="101"/>
      <c r="O8" s="26"/>
      <c r="P8" s="27"/>
      <c r="Q8" s="16"/>
      <c r="R8" s="17"/>
      <c r="S8" s="11"/>
    </row>
    <row r="9" spans="1:19" ht="22.5" customHeight="1">
      <c r="A9" s="11"/>
      <c r="B9" s="139" t="s">
        <v>125</v>
      </c>
      <c r="C9" s="140"/>
      <c r="D9" s="140"/>
      <c r="E9" s="140"/>
      <c r="F9" s="140"/>
      <c r="G9" s="140"/>
      <c r="H9" s="140"/>
      <c r="I9" s="140"/>
      <c r="J9" s="140"/>
      <c r="K9" s="140"/>
      <c r="L9" s="140"/>
      <c r="M9" s="140"/>
      <c r="N9" s="140"/>
      <c r="O9" s="140"/>
      <c r="P9" s="140"/>
      <c r="Q9" s="140"/>
      <c r="R9" s="141"/>
      <c r="S9" s="11"/>
    </row>
    <row r="10" spans="1:19" ht="22.5" customHeight="1">
      <c r="A10" s="11"/>
      <c r="B10" s="131" t="s">
        <v>106</v>
      </c>
      <c r="C10" s="131"/>
      <c r="D10" s="131"/>
      <c r="E10" s="131"/>
      <c r="F10" s="98" t="s">
        <v>129</v>
      </c>
      <c r="G10" s="98"/>
      <c r="H10" s="98"/>
      <c r="I10" s="98"/>
      <c r="J10" s="98"/>
      <c r="K10" s="98"/>
      <c r="L10" s="20" t="s">
        <v>93</v>
      </c>
      <c r="M10" s="14"/>
      <c r="N10" s="14"/>
      <c r="O10" s="14"/>
      <c r="P10" s="98" t="s">
        <v>130</v>
      </c>
      <c r="Q10" s="98"/>
      <c r="R10" s="98"/>
      <c r="S10" s="11"/>
    </row>
    <row r="11" spans="1:19" ht="22.5" customHeight="1">
      <c r="A11" s="11"/>
      <c r="B11" s="131" t="s">
        <v>94</v>
      </c>
      <c r="C11" s="131"/>
      <c r="D11" s="131"/>
      <c r="E11" s="98" t="s">
        <v>131</v>
      </c>
      <c r="F11" s="98"/>
      <c r="G11" s="120" t="s">
        <v>95</v>
      </c>
      <c r="H11" s="110"/>
      <c r="I11" s="110"/>
      <c r="J11" s="110"/>
      <c r="K11" s="121"/>
      <c r="L11" s="98" t="s">
        <v>132</v>
      </c>
      <c r="M11" s="98"/>
      <c r="N11" s="98"/>
      <c r="O11" s="98"/>
      <c r="P11" s="98"/>
      <c r="Q11" s="98"/>
      <c r="R11" s="98"/>
      <c r="S11" s="11"/>
    </row>
    <row r="12" spans="1:19" ht="22.5" customHeight="1">
      <c r="A12" s="11"/>
      <c r="B12" s="112" t="s">
        <v>96</v>
      </c>
      <c r="C12" s="112"/>
      <c r="D12" s="112"/>
      <c r="E12" s="112"/>
      <c r="F12" s="133" t="s">
        <v>133</v>
      </c>
      <c r="G12" s="133"/>
      <c r="H12" s="133"/>
      <c r="I12" s="133"/>
      <c r="J12" s="133"/>
      <c r="K12" s="133"/>
      <c r="L12" s="112" t="s">
        <v>151</v>
      </c>
      <c r="M12" s="112"/>
      <c r="N12" s="112"/>
      <c r="O12" s="112"/>
      <c r="P12" s="130">
        <v>25230.29</v>
      </c>
      <c r="Q12" s="130"/>
      <c r="R12" s="130"/>
      <c r="S12" s="11"/>
    </row>
    <row r="13" spans="1:19" ht="13.5" customHeight="1">
      <c r="A13" s="11"/>
      <c r="B13" s="21"/>
      <c r="C13" s="21"/>
      <c r="D13" s="21"/>
      <c r="E13" s="21"/>
      <c r="F13" s="24" t="s">
        <v>107</v>
      </c>
      <c r="G13" s="125" t="s">
        <v>108</v>
      </c>
      <c r="H13" s="125"/>
      <c r="I13" s="125"/>
      <c r="J13" s="125" t="s">
        <v>109</v>
      </c>
      <c r="K13" s="125"/>
      <c r="L13" s="22"/>
      <c r="M13" s="21"/>
      <c r="N13" s="21"/>
      <c r="O13" s="21"/>
      <c r="P13" s="23"/>
      <c r="Q13" s="23"/>
      <c r="R13" s="23"/>
      <c r="S13" s="11"/>
    </row>
    <row r="14" spans="1:19" ht="22.5" customHeight="1">
      <c r="A14" s="11"/>
      <c r="B14" s="126" t="s">
        <v>97</v>
      </c>
      <c r="C14" s="127"/>
      <c r="D14" s="127"/>
      <c r="E14" s="128"/>
      <c r="S14" s="11"/>
    </row>
    <row r="15" spans="1:19" ht="22.5" customHeight="1">
      <c r="A15" s="11"/>
      <c r="B15" s="126" t="s">
        <v>98</v>
      </c>
      <c r="C15" s="127"/>
      <c r="D15" s="127"/>
      <c r="E15" s="128"/>
      <c r="S15" s="11"/>
    </row>
    <row r="16" spans="1:19" ht="22.5" customHeight="1">
      <c r="A16" s="11"/>
      <c r="B16" s="107" t="s">
        <v>110</v>
      </c>
      <c r="C16" s="108"/>
      <c r="D16" s="108"/>
      <c r="E16" s="119"/>
      <c r="S16" s="11"/>
    </row>
    <row r="17" spans="1:19" ht="22.5" customHeight="1">
      <c r="A17" s="11"/>
      <c r="B17" s="134" t="s">
        <v>126</v>
      </c>
      <c r="C17" s="134"/>
      <c r="D17" s="134"/>
      <c r="E17" s="134"/>
      <c r="F17" s="12"/>
      <c r="G17" s="12"/>
      <c r="H17" s="12"/>
      <c r="I17" s="12"/>
      <c r="J17" s="12"/>
      <c r="K17" s="12"/>
      <c r="L17" s="12"/>
      <c r="M17" s="12"/>
      <c r="N17" s="12"/>
      <c r="O17" s="12"/>
      <c r="P17" s="12"/>
      <c r="Q17" s="12"/>
      <c r="R17" s="12"/>
      <c r="S17" s="11"/>
    </row>
    <row r="18" spans="1:19" ht="22.5" customHeight="1">
      <c r="A18" s="11"/>
      <c r="B18" s="120" t="s">
        <v>99</v>
      </c>
      <c r="C18" s="110"/>
      <c r="D18" s="121"/>
      <c r="E18" s="122" t="s">
        <v>285</v>
      </c>
      <c r="F18" s="123"/>
      <c r="G18" s="123"/>
      <c r="H18" s="123"/>
      <c r="I18" s="123"/>
      <c r="J18" s="124"/>
      <c r="K18" s="120" t="s">
        <v>2</v>
      </c>
      <c r="L18" s="110"/>
      <c r="M18" s="121"/>
      <c r="N18" s="122" t="s">
        <v>134</v>
      </c>
      <c r="O18" s="123"/>
      <c r="P18" s="123"/>
      <c r="Q18" s="123"/>
      <c r="R18" s="124"/>
      <c r="S18" s="11"/>
    </row>
    <row r="19" spans="1:19" ht="22.5" customHeight="1">
      <c r="A19" s="11"/>
      <c r="B19" s="120" t="s">
        <v>91</v>
      </c>
      <c r="C19" s="110"/>
      <c r="D19" s="110"/>
      <c r="E19" s="132"/>
      <c r="F19" s="122" t="s">
        <v>135</v>
      </c>
      <c r="G19" s="123"/>
      <c r="H19" s="123"/>
      <c r="I19" s="123"/>
      <c r="J19" s="123"/>
      <c r="K19" s="124"/>
      <c r="L19" s="110" t="s">
        <v>92</v>
      </c>
      <c r="M19" s="110"/>
      <c r="N19" s="132"/>
      <c r="O19" s="122" t="s">
        <v>113</v>
      </c>
      <c r="P19" s="123"/>
      <c r="Q19" s="123"/>
      <c r="R19" s="124"/>
      <c r="S19" s="11"/>
    </row>
    <row r="20" spans="1:19" ht="21" customHeight="1">
      <c r="A20" s="11"/>
      <c r="B20" s="142" t="s">
        <v>14</v>
      </c>
      <c r="C20" s="143"/>
      <c r="D20" s="143"/>
      <c r="E20" s="144"/>
      <c r="F20" s="122" t="s">
        <v>116</v>
      </c>
      <c r="G20" s="123"/>
      <c r="H20" s="123"/>
      <c r="I20" s="124"/>
      <c r="J20" s="104" t="s">
        <v>261</v>
      </c>
      <c r="K20" s="105"/>
      <c r="L20" s="105"/>
      <c r="M20" s="105"/>
      <c r="N20" s="106">
        <v>9492070567</v>
      </c>
      <c r="O20" s="106"/>
      <c r="P20" s="106"/>
      <c r="Q20" s="106"/>
      <c r="R20" s="106"/>
      <c r="S20" s="11"/>
    </row>
    <row r="21" spans="1:19" ht="21" customHeight="1">
      <c r="A21" s="11"/>
      <c r="B21" s="13" t="s">
        <v>289</v>
      </c>
      <c r="C21" s="12"/>
      <c r="D21" s="12"/>
      <c r="E21" s="12"/>
      <c r="F21" s="12"/>
      <c r="G21" s="12"/>
      <c r="H21" s="12"/>
      <c r="I21" s="12"/>
      <c r="J21" s="12"/>
      <c r="K21" s="12"/>
      <c r="L21" s="12"/>
      <c r="M21" s="12"/>
      <c r="N21" s="12"/>
      <c r="O21" s="12"/>
      <c r="P21" s="12"/>
      <c r="Q21" s="12"/>
      <c r="R21" s="12"/>
      <c r="S21" s="11"/>
    </row>
    <row r="22" spans="1:19" ht="21" customHeight="1">
      <c r="A22" s="11"/>
      <c r="B22" s="94" t="s">
        <v>117</v>
      </c>
      <c r="C22" s="92"/>
      <c r="D22" s="93"/>
      <c r="E22" s="25"/>
      <c r="F22" s="92" t="s">
        <v>118</v>
      </c>
      <c r="G22" s="92"/>
      <c r="H22" s="92"/>
      <c r="I22" s="93"/>
      <c r="K22" s="94" t="s">
        <v>119</v>
      </c>
      <c r="L22" s="92"/>
      <c r="M22" s="92"/>
      <c r="N22" s="93"/>
      <c r="O22" s="135"/>
      <c r="P22" s="135"/>
      <c r="Q22" s="135"/>
      <c r="R22" s="136"/>
      <c r="S22" s="11"/>
    </row>
    <row r="23" spans="1:19" ht="21" customHeight="1">
      <c r="A23" s="11"/>
      <c r="B23" s="94" t="s">
        <v>120</v>
      </c>
      <c r="C23" s="92"/>
      <c r="D23" s="93"/>
      <c r="E23" s="25"/>
      <c r="F23" s="92" t="s">
        <v>121</v>
      </c>
      <c r="G23" s="92"/>
      <c r="H23" s="92"/>
      <c r="I23" s="93"/>
      <c r="K23" s="94" t="s">
        <v>290</v>
      </c>
      <c r="L23" s="92"/>
      <c r="M23" s="92"/>
      <c r="N23" s="93"/>
      <c r="O23" s="135"/>
      <c r="P23" s="135"/>
      <c r="Q23" s="135"/>
      <c r="R23" s="136"/>
      <c r="S23" s="11"/>
    </row>
    <row r="24" spans="1:19" ht="21" customHeight="1">
      <c r="A24" s="11"/>
      <c r="B24" s="94" t="s">
        <v>122</v>
      </c>
      <c r="C24" s="92"/>
      <c r="D24" s="93"/>
      <c r="E24" s="25"/>
      <c r="F24" s="92" t="s">
        <v>123</v>
      </c>
      <c r="G24" s="92"/>
      <c r="H24" s="92"/>
      <c r="I24" s="93"/>
      <c r="K24" s="95" t="s">
        <v>293</v>
      </c>
      <c r="L24" s="96"/>
      <c r="M24" s="96"/>
      <c r="N24" s="97"/>
      <c r="O24" s="137"/>
      <c r="P24" s="137"/>
      <c r="Q24" s="137"/>
      <c r="R24" s="138"/>
      <c r="S24" s="11"/>
    </row>
    <row r="25" spans="1:19" ht="21" customHeight="1">
      <c r="A25" s="11"/>
      <c r="B25" s="11"/>
      <c r="C25" s="11"/>
      <c r="D25" s="11"/>
      <c r="E25" s="11"/>
      <c r="F25" s="11"/>
      <c r="G25" s="11"/>
      <c r="H25" s="11"/>
      <c r="I25" s="11"/>
      <c r="J25" s="11"/>
      <c r="K25" s="11"/>
      <c r="L25" s="11"/>
      <c r="M25" s="11"/>
      <c r="N25" s="11"/>
      <c r="O25" s="11"/>
      <c r="P25" s="11"/>
      <c r="Q25" s="11"/>
      <c r="R25" s="11"/>
      <c r="S25" s="11"/>
    </row>
    <row r="26" ht="21" customHeight="1"/>
    <row r="27" ht="21" customHeight="1"/>
    <row r="28" ht="21" customHeight="1"/>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spans="3:8" ht="21" customHeight="1">
      <c r="C49" t="s">
        <v>148</v>
      </c>
      <c r="E49" t="s">
        <v>149</v>
      </c>
      <c r="H49" t="s">
        <v>150</v>
      </c>
    </row>
    <row r="50" spans="2:23" ht="21" customHeight="1">
      <c r="B50" s="10">
        <v>25</v>
      </c>
      <c r="C50" s="10">
        <v>12</v>
      </c>
      <c r="D50" s="10">
        <v>3</v>
      </c>
      <c r="E50" s="10">
        <v>14</v>
      </c>
      <c r="F50" s="10">
        <v>12</v>
      </c>
      <c r="G50" s="10">
        <v>4</v>
      </c>
      <c r="H50" s="10">
        <v>5</v>
      </c>
      <c r="I50" s="10">
        <v>6</v>
      </c>
      <c r="J50" s="10">
        <v>5</v>
      </c>
      <c r="L50" s="10">
        <v>1</v>
      </c>
      <c r="M50" t="s">
        <v>291</v>
      </c>
      <c r="N50" s="45">
        <v>1</v>
      </c>
      <c r="O50" s="45">
        <v>2</v>
      </c>
      <c r="P50" s="45">
        <v>2</v>
      </c>
      <c r="Q50" s="45">
        <v>2</v>
      </c>
      <c r="R50" s="45">
        <v>2</v>
      </c>
      <c r="S50" s="45">
        <v>2</v>
      </c>
      <c r="T50" s="45">
        <v>2</v>
      </c>
      <c r="U50" s="45">
        <v>2</v>
      </c>
      <c r="V50">
        <v>2</v>
      </c>
      <c r="W50">
        <v>3</v>
      </c>
    </row>
    <row r="51" spans="2:23" ht="21" customHeight="1">
      <c r="B51" s="9">
        <f>VLOOKUP(B50,B52:B82,1,0)</f>
        <v>25</v>
      </c>
      <c r="C51" s="9" t="str">
        <f>VLOOKUP(C50,B52:C63,2,0)</f>
        <v>December</v>
      </c>
      <c r="D51" s="9">
        <f>VLOOKUP(D50,B52:D61,3,0)</f>
        <v>2013</v>
      </c>
      <c r="E51" s="9">
        <f>VLOOKUP(E50,B52:B82,1,0)</f>
        <v>14</v>
      </c>
      <c r="F51" s="9" t="str">
        <f>VLOOKUP(F50,B52:C63,2,0)</f>
        <v>December</v>
      </c>
      <c r="G51" s="9">
        <f>VLOOKUP(G50,B52:D61,3,0)</f>
        <v>2014</v>
      </c>
      <c r="H51" s="9">
        <f>VLOOKUP(H50,B52:B82,1,0)</f>
        <v>5</v>
      </c>
      <c r="I51" s="9" t="str">
        <f>VLOOKUP(I50,B52:C63,2,0)</f>
        <v>June</v>
      </c>
      <c r="J51" s="9">
        <f>VLOOKUP(J50,B52:D61,3,0)</f>
        <v>2015</v>
      </c>
      <c r="L51">
        <v>2</v>
      </c>
      <c r="M51" t="s">
        <v>292</v>
      </c>
      <c r="N51" t="str">
        <f>IF(N50=1,"Yes",IF(N50=2,"No","Not Applicable"))</f>
        <v>Yes</v>
      </c>
      <c r="O51" t="str">
        <f aca="true" t="shared" si="0" ref="O51:W51">IF(O50=1,"Yes",IF(O50=2,"No","Not Applicable"))</f>
        <v>No</v>
      </c>
      <c r="P51" t="str">
        <f t="shared" si="0"/>
        <v>No</v>
      </c>
      <c r="Q51" t="str">
        <f t="shared" si="0"/>
        <v>No</v>
      </c>
      <c r="R51" t="str">
        <f t="shared" si="0"/>
        <v>No</v>
      </c>
      <c r="S51" t="str">
        <f t="shared" si="0"/>
        <v>No</v>
      </c>
      <c r="T51" t="str">
        <f t="shared" si="0"/>
        <v>No</v>
      </c>
      <c r="U51" t="str">
        <f t="shared" si="0"/>
        <v>No</v>
      </c>
      <c r="V51" t="str">
        <f t="shared" si="0"/>
        <v>No</v>
      </c>
      <c r="W51" t="str">
        <f t="shared" si="0"/>
        <v>Not Applicable</v>
      </c>
    </row>
    <row r="52" spans="2:13" ht="21" customHeight="1">
      <c r="B52">
        <v>1</v>
      </c>
      <c r="C52" t="s">
        <v>136</v>
      </c>
      <c r="D52">
        <v>2011</v>
      </c>
      <c r="L52">
        <v>3</v>
      </c>
      <c r="M52" t="s">
        <v>267</v>
      </c>
    </row>
    <row r="53" spans="2:24" ht="21" customHeight="1">
      <c r="B53">
        <v>2</v>
      </c>
      <c r="C53" t="s">
        <v>137</v>
      </c>
      <c r="D53">
        <v>2012</v>
      </c>
      <c r="N53" t="str">
        <f>VLOOKUP(N50,$L$50:$M$52,2,0)</f>
        <v>Yes</v>
      </c>
      <c r="O53" t="str">
        <f aca="true" t="shared" si="1" ref="O53:X53">VLOOKUP(O50,$L$50:$M$52,2,0)</f>
        <v>No</v>
      </c>
      <c r="P53" t="str">
        <f t="shared" si="1"/>
        <v>No</v>
      </c>
      <c r="Q53" t="str">
        <f t="shared" si="1"/>
        <v>No</v>
      </c>
      <c r="R53" t="str">
        <f t="shared" si="1"/>
        <v>No</v>
      </c>
      <c r="S53" t="str">
        <f t="shared" si="1"/>
        <v>No</v>
      </c>
      <c r="T53" t="str">
        <f t="shared" si="1"/>
        <v>No</v>
      </c>
      <c r="U53" t="str">
        <f t="shared" si="1"/>
        <v>No</v>
      </c>
      <c r="V53" t="str">
        <f t="shared" si="1"/>
        <v>No</v>
      </c>
      <c r="W53" t="str">
        <f t="shared" si="1"/>
        <v>Not Applicable</v>
      </c>
      <c r="X53" t="e">
        <f t="shared" si="1"/>
        <v>#N/A</v>
      </c>
    </row>
    <row r="54" spans="2:4" ht="21" customHeight="1">
      <c r="B54">
        <v>3</v>
      </c>
      <c r="C54" t="s">
        <v>138</v>
      </c>
      <c r="D54">
        <v>2013</v>
      </c>
    </row>
    <row r="55" spans="2:4" ht="21" customHeight="1">
      <c r="B55">
        <v>4</v>
      </c>
      <c r="C55" t="s">
        <v>139</v>
      </c>
      <c r="D55">
        <v>2014</v>
      </c>
    </row>
    <row r="56" spans="2:4" ht="21" customHeight="1">
      <c r="B56">
        <v>5</v>
      </c>
      <c r="C56" t="s">
        <v>140</v>
      </c>
      <c r="D56">
        <v>2015</v>
      </c>
    </row>
    <row r="57" spans="2:4" ht="21" customHeight="1">
      <c r="B57">
        <v>6</v>
      </c>
      <c r="C57" t="s">
        <v>141</v>
      </c>
      <c r="D57">
        <v>2016</v>
      </c>
    </row>
    <row r="58" spans="2:4" ht="21" customHeight="1">
      <c r="B58">
        <v>7</v>
      </c>
      <c r="C58" t="s">
        <v>142</v>
      </c>
      <c r="D58">
        <v>2017</v>
      </c>
    </row>
    <row r="59" spans="2:4" ht="21" customHeight="1">
      <c r="B59">
        <v>8</v>
      </c>
      <c r="C59" t="s">
        <v>143</v>
      </c>
      <c r="D59">
        <v>2018</v>
      </c>
    </row>
    <row r="60" spans="2:4" ht="21" customHeight="1">
      <c r="B60">
        <v>9</v>
      </c>
      <c r="C60" t="s">
        <v>144</v>
      </c>
      <c r="D60">
        <v>2019</v>
      </c>
    </row>
    <row r="61" spans="2:4" ht="21" customHeight="1">
      <c r="B61">
        <v>10</v>
      </c>
      <c r="C61" t="s">
        <v>145</v>
      </c>
      <c r="D61">
        <v>2020</v>
      </c>
    </row>
    <row r="62" spans="2:3" ht="21" customHeight="1">
      <c r="B62">
        <v>11</v>
      </c>
      <c r="C62" t="s">
        <v>146</v>
      </c>
    </row>
    <row r="63" spans="2:3" ht="21" customHeight="1">
      <c r="B63">
        <v>12</v>
      </c>
      <c r="C63" t="s">
        <v>147</v>
      </c>
    </row>
    <row r="64" ht="21" customHeight="1">
      <c r="B64">
        <v>13</v>
      </c>
    </row>
    <row r="65" ht="21" customHeight="1">
      <c r="B65">
        <v>14</v>
      </c>
    </row>
    <row r="66" ht="21" customHeight="1">
      <c r="B66">
        <v>15</v>
      </c>
    </row>
    <row r="67" ht="21" customHeight="1">
      <c r="B67">
        <v>16</v>
      </c>
    </row>
    <row r="68" ht="21" customHeight="1">
      <c r="B68">
        <v>17</v>
      </c>
    </row>
    <row r="69" ht="21" customHeight="1">
      <c r="B69">
        <v>18</v>
      </c>
    </row>
    <row r="70" ht="15">
      <c r="B70">
        <v>19</v>
      </c>
    </row>
    <row r="71" ht="15">
      <c r="B71">
        <v>20</v>
      </c>
    </row>
    <row r="72" ht="15">
      <c r="B72">
        <v>21</v>
      </c>
    </row>
    <row r="73" ht="15">
      <c r="B73">
        <v>22</v>
      </c>
    </row>
    <row r="74" ht="15">
      <c r="B74">
        <v>23</v>
      </c>
    </row>
    <row r="75" ht="15">
      <c r="B75">
        <v>24</v>
      </c>
    </row>
    <row r="76" ht="15">
      <c r="B76">
        <v>25</v>
      </c>
    </row>
    <row r="77" ht="15">
      <c r="B77">
        <v>26</v>
      </c>
    </row>
    <row r="78" ht="15">
      <c r="B78">
        <v>27</v>
      </c>
    </row>
    <row r="79" ht="15">
      <c r="B79">
        <v>28</v>
      </c>
    </row>
    <row r="80" ht="15">
      <c r="B80">
        <v>29</v>
      </c>
    </row>
    <row r="81" ht="15">
      <c r="B81">
        <v>30</v>
      </c>
    </row>
    <row r="82" ht="15">
      <c r="B82">
        <v>31</v>
      </c>
    </row>
  </sheetData>
  <sheetProtection password="CEDB" sheet="1"/>
  <mergeCells count="69">
    <mergeCell ref="B24:D24"/>
    <mergeCell ref="N6:R6"/>
    <mergeCell ref="B10:E10"/>
    <mergeCell ref="B22:D22"/>
    <mergeCell ref="B23:D23"/>
    <mergeCell ref="O22:R24"/>
    <mergeCell ref="B9:R9"/>
    <mergeCell ref="N18:R18"/>
    <mergeCell ref="B20:E20"/>
    <mergeCell ref="B19:E19"/>
    <mergeCell ref="F20:I20"/>
    <mergeCell ref="F19:K19"/>
    <mergeCell ref="L19:N19"/>
    <mergeCell ref="O19:R19"/>
    <mergeCell ref="K18:M18"/>
    <mergeCell ref="G11:K11"/>
    <mergeCell ref="F12:K12"/>
    <mergeCell ref="L11:R11"/>
    <mergeCell ref="E11:F11"/>
    <mergeCell ref="B17:E17"/>
    <mergeCell ref="I7:J7"/>
    <mergeCell ref="J5:K5"/>
    <mergeCell ref="B1:R1"/>
    <mergeCell ref="B12:E12"/>
    <mergeCell ref="P12:R12"/>
    <mergeCell ref="J4:N4"/>
    <mergeCell ref="Q5:R5"/>
    <mergeCell ref="I6:K6"/>
    <mergeCell ref="P10:R10"/>
    <mergeCell ref="B11:D11"/>
    <mergeCell ref="B16:E16"/>
    <mergeCell ref="B18:D18"/>
    <mergeCell ref="E18:J18"/>
    <mergeCell ref="G13:I13"/>
    <mergeCell ref="J13:K13"/>
    <mergeCell ref="B15:E15"/>
    <mergeCell ref="B14:E14"/>
    <mergeCell ref="B6:E6"/>
    <mergeCell ref="L5:M5"/>
    <mergeCell ref="N5:P5"/>
    <mergeCell ref="L6:M6"/>
    <mergeCell ref="B5:C5"/>
    <mergeCell ref="D5:G5"/>
    <mergeCell ref="F10:K10"/>
    <mergeCell ref="N3:R3"/>
    <mergeCell ref="B4:D4"/>
    <mergeCell ref="E4:I4"/>
    <mergeCell ref="H5:I5"/>
    <mergeCell ref="L12:O12"/>
    <mergeCell ref="B3:E3"/>
    <mergeCell ref="F3:K3"/>
    <mergeCell ref="L3:M3"/>
    <mergeCell ref="O4:R4"/>
    <mergeCell ref="D7:H7"/>
    <mergeCell ref="B2:R2"/>
    <mergeCell ref="K7:N7"/>
    <mergeCell ref="Q7:R7"/>
    <mergeCell ref="J20:M20"/>
    <mergeCell ref="N20:R20"/>
    <mergeCell ref="B8:D8"/>
    <mergeCell ref="E8:H8"/>
    <mergeCell ref="I8:K8"/>
    <mergeCell ref="L8:N8"/>
    <mergeCell ref="F22:I22"/>
    <mergeCell ref="F23:I23"/>
    <mergeCell ref="F24:I24"/>
    <mergeCell ref="K22:N22"/>
    <mergeCell ref="K23:N23"/>
    <mergeCell ref="K24:N24"/>
  </mergeCells>
  <printOptions/>
  <pageMargins left="0.7" right="0.7" top="0.75" bottom="0.75" header="0.3" footer="0.3"/>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dimension ref="A1:H23"/>
  <sheetViews>
    <sheetView showGridLines="0" showRowColHeaders="0" workbookViewId="0" topLeftCell="A1">
      <selection activeCell="D4" sqref="D4"/>
    </sheetView>
  </sheetViews>
  <sheetFormatPr defaultColWidth="9.140625" defaultRowHeight="15"/>
  <cols>
    <col min="1" max="1" width="9.00390625" style="0" customWidth="1"/>
    <col min="2" max="2" width="4.421875" style="0" customWidth="1"/>
    <col min="3" max="3" width="16.140625" style="0" customWidth="1"/>
    <col min="4" max="4" width="26.421875" style="0" customWidth="1"/>
    <col min="7" max="7" width="11.8515625" style="0" customWidth="1"/>
  </cols>
  <sheetData>
    <row r="1" spans="1:8" ht="15">
      <c r="A1" s="64"/>
      <c r="B1" s="64"/>
      <c r="C1" s="64"/>
      <c r="D1" s="64"/>
      <c r="E1" s="145" t="str">
        <f ca="1">CONCATENATE("____/",MONTH(TODAY()),"/",YEAR(TODAY()),",")</f>
        <v>____/9/2012,</v>
      </c>
      <c r="F1" s="145"/>
      <c r="G1" s="145"/>
      <c r="H1" s="64"/>
    </row>
    <row r="2" spans="1:8" ht="15">
      <c r="A2" s="64"/>
      <c r="B2" s="64"/>
      <c r="C2" s="64"/>
      <c r="D2" s="64"/>
      <c r="E2" s="145" t="str">
        <f>CONCATENATE(DATA!E4,".")</f>
        <v>ZPHS,Mahadevamanalam.</v>
      </c>
      <c r="F2" s="145"/>
      <c r="G2" s="145"/>
      <c r="H2" s="64"/>
    </row>
    <row r="3" spans="1:8" ht="15">
      <c r="A3" s="64"/>
      <c r="B3" s="64"/>
      <c r="C3" s="64"/>
      <c r="D3" s="64"/>
      <c r="E3" s="64"/>
      <c r="F3" s="64"/>
      <c r="G3" s="64"/>
      <c r="H3" s="64"/>
    </row>
    <row r="4" spans="1:8" ht="107.25" customHeight="1">
      <c r="A4" s="146" t="str">
        <f>CONCATENATE("From",CHAR(10),DATA!F3,",",CHAR(10),DATA!N3,",",CHAR(10),DATA!E4,",",CHAR(10),DATA!O4,",",CHAR(10),DATA!D5,"District,",CHAR(10),"Andhra Pradesh")</f>
        <v>From
Sri.S.SESHADRI KUMAR,
SA Maths,
ZPHS,Mahadevamanalam,
GD Nellore,
ChittoorDistrict,
Andhra Pradesh</v>
      </c>
      <c r="B4" s="146"/>
      <c r="C4" s="146"/>
      <c r="D4" s="31"/>
      <c r="E4" s="147" t="str">
        <f>CONCATENATE("To",CHAR(10),DATA!N18,",",CHAR(10),DATA!F19,",",CHAR(10),DATA!O19," Mandal,",CHAR(10),DATA!F20," District")</f>
        <v>To
Head Master,
ZPHS,Mahadevamangalam,
GD Nellore Mandal,
Chittoor District</v>
      </c>
      <c r="F4" s="147"/>
      <c r="G4" s="147"/>
      <c r="H4" s="147"/>
    </row>
    <row r="5" spans="1:8" ht="15">
      <c r="A5" s="64"/>
      <c r="B5" s="64"/>
      <c r="C5" s="64"/>
      <c r="D5" s="64"/>
      <c r="E5" s="64"/>
      <c r="F5" s="64"/>
      <c r="G5" s="64"/>
      <c r="H5" s="64"/>
    </row>
    <row r="6" spans="1:8" ht="15">
      <c r="A6" s="64" t="s">
        <v>278</v>
      </c>
      <c r="B6" s="64"/>
      <c r="C6" s="64"/>
      <c r="D6" s="64"/>
      <c r="E6" s="64"/>
      <c r="F6" s="64"/>
      <c r="G6" s="64"/>
      <c r="H6" s="64"/>
    </row>
    <row r="7" spans="1:8" ht="49.5" customHeight="1">
      <c r="A7" s="64"/>
      <c r="B7" s="65" t="s">
        <v>279</v>
      </c>
      <c r="C7" s="148" t="str">
        <f>CONCATENATE("Medical Attendance - ",DATA!F3,", ",DATA!N3,", ",DATA!E4,", ",DATA!O4," Mandal, ",DATA!D5," District --Medical Reimbursement proposals – Submitted – Regarding.")</f>
        <v>Medical Attendance - Sri.S.SESHADRI KUMAR, SA Maths, ZPHS,Mahadevamanalam, GD Nellore Mandal, Chittoor District --Medical Reimbursement proposals – Submitted – Regarding.</v>
      </c>
      <c r="D7" s="148"/>
      <c r="E7" s="148"/>
      <c r="F7" s="148"/>
      <c r="G7" s="148"/>
      <c r="H7" s="64"/>
    </row>
    <row r="8" spans="1:8" ht="60.75" customHeight="1">
      <c r="A8" s="64"/>
      <c r="B8" s="66" t="s">
        <v>281</v>
      </c>
      <c r="C8" s="146" t="s">
        <v>280</v>
      </c>
      <c r="D8" s="146"/>
      <c r="E8" s="146"/>
      <c r="F8" s="146"/>
      <c r="G8" s="146"/>
      <c r="H8" s="64"/>
    </row>
    <row r="9" spans="1:8" ht="15">
      <c r="A9" s="145" t="s">
        <v>282</v>
      </c>
      <c r="B9" s="145"/>
      <c r="C9" s="145"/>
      <c r="D9" s="145"/>
      <c r="E9" s="145"/>
      <c r="F9" s="145"/>
      <c r="G9" s="145"/>
      <c r="H9" s="64"/>
    </row>
    <row r="10" spans="1:8" ht="15">
      <c r="A10" s="64"/>
      <c r="B10" s="64"/>
      <c r="C10" s="64"/>
      <c r="D10" s="64"/>
      <c r="E10" s="64"/>
      <c r="F10" s="64"/>
      <c r="G10" s="64"/>
      <c r="H10" s="64"/>
    </row>
    <row r="11" spans="1:8" ht="96.75" customHeight="1">
      <c r="A11" s="146" t="str">
        <f>CONCATENATE("                                        ","With reference to the subject cited , I am here with submitting that Medical reimbursement proposal with all enclosures for the treatment of my  ",DATA!P10," age ",,DATA!E11," at ",DATA!F12," for the treatment of ",DATA!L11," and incurred amount Rs: ",DATA!P12,"/-(",number_to_word!C4,")"," . The treatment period is  ",'CHEK LIST'!D5," and on word transmit to the higher authorities for further necessary action in the matter at an early date.")</f>
        <v>                                        With reference to the subject cited , I am here with submitting that Medical reimbursement proposal with all enclosures for the treatment of my  Father age 65 Years at CMC,Vellore for the treatment of Carcinoma Rectom and incurred amount Rs: 25230.29/-(Twenty five Thousand Two Hundred  and Thirty  Rupees Twenty nine Paise only) . The treatment period is  From : 25 - 12 - 2013 To : 14 - 12 - 2014. and on word transmit to the higher authorities for further necessary action in the matter at an early date.</v>
      </c>
      <c r="B11" s="146"/>
      <c r="C11" s="146"/>
      <c r="D11" s="146"/>
      <c r="E11" s="146"/>
      <c r="F11" s="146"/>
      <c r="G11" s="146"/>
      <c r="H11" s="64"/>
    </row>
    <row r="12" spans="1:8" ht="15">
      <c r="A12" s="64"/>
      <c r="B12" s="64"/>
      <c r="C12" s="64"/>
      <c r="D12" s="64"/>
      <c r="E12" s="64"/>
      <c r="F12" s="64"/>
      <c r="G12" s="64"/>
      <c r="H12" s="64"/>
    </row>
    <row r="13" spans="1:8" ht="15">
      <c r="A13" s="64"/>
      <c r="B13" s="64"/>
      <c r="C13" s="64"/>
      <c r="D13" s="64"/>
      <c r="E13" s="64"/>
      <c r="F13" s="64"/>
      <c r="G13" s="64"/>
      <c r="H13" s="64"/>
    </row>
    <row r="14" spans="1:8" ht="15">
      <c r="A14" s="64"/>
      <c r="B14" s="64"/>
      <c r="C14" s="64" t="s">
        <v>283</v>
      </c>
      <c r="D14" s="64"/>
      <c r="E14" s="64"/>
      <c r="F14" s="64"/>
      <c r="G14" s="64"/>
      <c r="H14" s="64"/>
    </row>
    <row r="15" spans="1:8" ht="15">
      <c r="A15" s="64"/>
      <c r="B15" s="64"/>
      <c r="C15" s="64"/>
      <c r="D15" s="64"/>
      <c r="E15" s="64"/>
      <c r="F15" s="64"/>
      <c r="G15" s="64"/>
      <c r="H15" s="64"/>
    </row>
    <row r="16" spans="1:8" ht="15">
      <c r="A16" s="64"/>
      <c r="B16" s="64"/>
      <c r="C16" s="64"/>
      <c r="D16" s="64"/>
      <c r="E16" s="64"/>
      <c r="F16" s="64"/>
      <c r="G16" s="64"/>
      <c r="H16" s="64"/>
    </row>
    <row r="17" spans="1:8" ht="15">
      <c r="A17" s="64"/>
      <c r="B17" s="64"/>
      <c r="C17" s="64"/>
      <c r="D17" s="64"/>
      <c r="E17" s="64"/>
      <c r="F17" s="64"/>
      <c r="G17" s="64"/>
      <c r="H17" s="64"/>
    </row>
    <row r="18" spans="1:8" ht="15">
      <c r="A18" s="64"/>
      <c r="B18" s="64"/>
      <c r="C18" s="64"/>
      <c r="D18" s="64"/>
      <c r="E18" s="64"/>
      <c r="F18" s="64"/>
      <c r="G18" s="64"/>
      <c r="H18" s="64"/>
    </row>
    <row r="19" spans="1:8" ht="15">
      <c r="A19" s="64"/>
      <c r="B19" s="64"/>
      <c r="C19" s="64"/>
      <c r="D19" s="64"/>
      <c r="E19" s="64" t="s">
        <v>284</v>
      </c>
      <c r="F19" s="64"/>
      <c r="G19" s="64"/>
      <c r="H19" s="64"/>
    </row>
    <row r="20" spans="1:8" ht="15">
      <c r="A20" s="64"/>
      <c r="B20" s="64"/>
      <c r="C20" s="64"/>
      <c r="D20" s="64"/>
      <c r="E20" s="64"/>
      <c r="F20" s="64"/>
      <c r="G20" s="64"/>
      <c r="H20" s="64"/>
    </row>
    <row r="21" spans="1:8" ht="15">
      <c r="A21" s="64"/>
      <c r="B21" s="64"/>
      <c r="C21" s="64"/>
      <c r="D21" s="64"/>
      <c r="E21" s="64"/>
      <c r="F21" s="64"/>
      <c r="G21" s="64"/>
      <c r="H21" s="64"/>
    </row>
    <row r="22" spans="1:8" ht="15">
      <c r="A22" s="64"/>
      <c r="B22" s="64"/>
      <c r="C22" s="64"/>
      <c r="D22" s="64"/>
      <c r="E22" s="64"/>
      <c r="F22" s="64"/>
      <c r="G22" s="64"/>
      <c r="H22" s="64"/>
    </row>
    <row r="23" spans="1:8" ht="15">
      <c r="A23" s="64"/>
      <c r="B23" s="64"/>
      <c r="C23" s="64"/>
      <c r="D23" s="64"/>
      <c r="E23" s="64" t="str">
        <f>"("&amp;DATA!F3&amp;")"</f>
        <v>(Sri.S.SESHADRI KUMAR)</v>
      </c>
      <c r="F23" s="64"/>
      <c r="G23" s="64"/>
      <c r="H23" s="64"/>
    </row>
  </sheetData>
  <sheetProtection password="CEDB" sheet="1" selectLockedCells="1"/>
  <mergeCells count="8">
    <mergeCell ref="A9:G9"/>
    <mergeCell ref="A11:G11"/>
    <mergeCell ref="E2:G2"/>
    <mergeCell ref="E1:G1"/>
    <mergeCell ref="E4:H4"/>
    <mergeCell ref="A4:C4"/>
    <mergeCell ref="C7:G7"/>
    <mergeCell ref="C8:G8"/>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23"/>
  <sheetViews>
    <sheetView showGridLines="0" showRowColHeaders="0" workbookViewId="0" topLeftCell="A10">
      <selection activeCell="E4" sqref="E4:H4"/>
    </sheetView>
  </sheetViews>
  <sheetFormatPr defaultColWidth="9.140625" defaultRowHeight="15"/>
  <cols>
    <col min="1" max="1" width="9.00390625" style="64" customWidth="1"/>
    <col min="2" max="2" width="4.421875" style="64" customWidth="1"/>
    <col min="3" max="3" width="16.7109375" style="64" customWidth="1"/>
    <col min="4" max="4" width="26.421875" style="64" customWidth="1"/>
    <col min="5" max="6" width="9.140625" style="64" customWidth="1"/>
    <col min="7" max="7" width="11.8515625" style="64" customWidth="1"/>
    <col min="8" max="16384" width="9.140625" style="64" customWidth="1"/>
  </cols>
  <sheetData>
    <row r="1" spans="5:7" ht="15">
      <c r="E1" s="145" t="str">
        <f ca="1">CONCATENATE("____/",MONTH(TODAY()),"/",YEAR(TODAY()),",")</f>
        <v>____/9/2012,</v>
      </c>
      <c r="F1" s="145"/>
      <c r="G1" s="145"/>
    </row>
    <row r="2" spans="5:7" ht="15">
      <c r="E2" s="145" t="str">
        <f>CONCATENATE(DATA!E4,".")</f>
        <v>ZPHS,Mahadevamanalam.</v>
      </c>
      <c r="F2" s="145"/>
      <c r="G2" s="145"/>
    </row>
    <row r="4" spans="1:8" ht="107.25" customHeight="1">
      <c r="A4" s="146" t="str">
        <f>CONCATENATE("From",CHAR(10),DATA!E18,",",CHAR(10),DATA!N18,",",CHAR(10),DATA!E4,",",CHAR(10),DATA!O4,",",CHAR(10),DATA!D5,"District,",CHAR(10),"Andhra Pradesh")</f>
        <v>From
Sri.E.Bhaktavatsala Reddy ,
Head Master,
ZPHS,Mahadevamanalam,
GD Nellore,
ChittoorDistrict,
Andhra Pradesh</v>
      </c>
      <c r="B4" s="146"/>
      <c r="C4" s="146"/>
      <c r="E4" s="147" t="str">
        <f>CONCATENATE("To",CHAR(10),DATA!N18,",",CHAR(10),DATA!F19,",",CHAR(10),DATA!O19," Mandal,",CHAR(10),DATA!F20," District")</f>
        <v>To
Head Master,
ZPHS,Mahadevamangalam,
GD Nellore Mandal,
Chittoor District</v>
      </c>
      <c r="F4" s="147"/>
      <c r="G4" s="147"/>
      <c r="H4" s="147"/>
    </row>
    <row r="5" spans="1:5" ht="24" customHeight="1">
      <c r="A5" s="64" t="s">
        <v>287</v>
      </c>
      <c r="E5" s="64" t="s">
        <v>288</v>
      </c>
    </row>
    <row r="6" ht="15">
      <c r="A6" s="64" t="s">
        <v>278</v>
      </c>
    </row>
    <row r="7" spans="2:7" ht="49.5" customHeight="1">
      <c r="B7" s="65" t="s">
        <v>279</v>
      </c>
      <c r="C7" s="148" t="str">
        <f>CONCATENATE("Medical Attendance - ",DATA!F3,", ",DATA!N3,", ",DATA!E4,", ",DATA!O4," Mandal, ",DATA!D5," District --Medical Reimbursement proposals – Submitted – Regarding.")</f>
        <v>Medical Attendance - Sri.S.SESHADRI KUMAR, SA Maths, ZPHS,Mahadevamanalam, GD Nellore Mandal, Chittoor District --Medical Reimbursement proposals – Submitted – Regarding.</v>
      </c>
      <c r="D7" s="148"/>
      <c r="E7" s="148"/>
      <c r="F7" s="148"/>
      <c r="G7" s="148"/>
    </row>
    <row r="8" spans="2:7" ht="69" customHeight="1">
      <c r="B8" s="66" t="s">
        <v>281</v>
      </c>
      <c r="C8" s="146" t="s">
        <v>286</v>
      </c>
      <c r="D8" s="146"/>
      <c r="E8" s="146"/>
      <c r="F8" s="146"/>
      <c r="G8" s="146"/>
    </row>
    <row r="9" spans="1:7" ht="15">
      <c r="A9" s="145" t="s">
        <v>282</v>
      </c>
      <c r="B9" s="145"/>
      <c r="C9" s="145"/>
      <c r="D9" s="145"/>
      <c r="E9" s="145"/>
      <c r="F9" s="145"/>
      <c r="G9" s="145"/>
    </row>
    <row r="10" ht="17.25" customHeight="1"/>
    <row r="11" spans="1:7" ht="120" customHeight="1">
      <c r="A11" s="146" t="str">
        <f>CONCATENATE("                                        ","With reference to the subject cited , I am here with submitting that Medical reimbursement proposal with all enclosures submitted by ",DATA!F3,", ",DATA!N3,", ",DATA!E4,", ",DATA!O4," Mandal, ",DATA!D5," District ,"," for the treatment of   ",DATA!P10," age ",,DATA!E11," at ",DATA!F12," for the treatment of ",DATA!L11," and incurred amount Rs: ",DATA!P12,"/-(",number_to_word!C4,")"," . The treatment period is  ",'CHEK LIST'!D5," and on word transmit to the higher authorities for further necessary action in the matter at an early date.")</f>
        <v>                                        With reference to the subject cited , I am here with submitting that Medical reimbursement proposal with all enclosures submitted by Sri.S.SESHADRI KUMAR, SA Maths, ZPHS,Mahadevamanalam, GD Nellore Mandal, Chittoor District , for the treatment of   Father age 65 Years at CMC,Vellore for the treatment of Carcinoma Rectom and incurred amount Rs: 25230.29/-(Twenty five Thousand Two Hundred  and Thirty  Rupees Twenty nine Paise only) . The treatment period is  From : 25 - 12 - 2013 To : 14 - 12 - 2014. and on word transmit to the higher authorities for further necessary action in the matter at an early date.</v>
      </c>
      <c r="B11" s="146"/>
      <c r="C11" s="146"/>
      <c r="D11" s="146"/>
      <c r="E11" s="146"/>
      <c r="F11" s="146"/>
      <c r="G11" s="146"/>
    </row>
    <row r="14" ht="15">
      <c r="C14" s="64" t="s">
        <v>283</v>
      </c>
    </row>
    <row r="19" ht="15">
      <c r="E19" s="64" t="s">
        <v>284</v>
      </c>
    </row>
    <row r="23" ht="15">
      <c r="E23" s="64" t="str">
        <f>"("&amp;DATA!E18&amp;")"</f>
        <v>(Sri.E.Bhaktavatsala Reddy )</v>
      </c>
    </row>
  </sheetData>
  <sheetProtection password="CEDB" sheet="1" selectLockedCells="1"/>
  <mergeCells count="8">
    <mergeCell ref="A9:G9"/>
    <mergeCell ref="A11:G11"/>
    <mergeCell ref="E1:G1"/>
    <mergeCell ref="E2:G2"/>
    <mergeCell ref="A4:C4"/>
    <mergeCell ref="E4:H4"/>
    <mergeCell ref="C7:G7"/>
    <mergeCell ref="C8:G8"/>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15"/>
  <sheetViews>
    <sheetView showGridLines="0" showRowColHeaders="0" workbookViewId="0" topLeftCell="A7">
      <selection activeCell="D4" sqref="D4"/>
    </sheetView>
  </sheetViews>
  <sheetFormatPr defaultColWidth="9.140625" defaultRowHeight="15"/>
  <cols>
    <col min="1" max="1" width="3.421875" style="64" customWidth="1"/>
    <col min="2" max="2" width="48.140625" style="64" customWidth="1"/>
    <col min="3" max="3" width="0.71875" style="64" customWidth="1"/>
    <col min="4" max="4" width="34.00390625" style="64" customWidth="1"/>
    <col min="5" max="16384" width="9.140625" style="64" customWidth="1"/>
  </cols>
  <sheetData>
    <row r="1" spans="1:4" ht="15.75">
      <c r="A1" s="149" t="s">
        <v>66</v>
      </c>
      <c r="B1" s="149"/>
      <c r="C1" s="149"/>
      <c r="D1" s="149"/>
    </row>
    <row r="2" spans="1:4" ht="25.5" customHeight="1">
      <c r="A2" s="150" t="s">
        <v>67</v>
      </c>
      <c r="B2" s="150"/>
      <c r="C2" s="150"/>
      <c r="D2" s="150"/>
    </row>
    <row r="3" spans="1:4" s="69" customFormat="1" ht="33" customHeight="1">
      <c r="A3" s="67">
        <v>1</v>
      </c>
      <c r="B3" s="68" t="s">
        <v>55</v>
      </c>
      <c r="C3" s="67" t="s">
        <v>17</v>
      </c>
      <c r="D3" s="72" t="str">
        <f>DATA!F3&amp;","&amp;CHAR(10)&amp;DATA!N3&amp;"."</f>
        <v>Sri.S.SESHADRI KUMAR,
SA Maths.</v>
      </c>
    </row>
    <row r="4" spans="1:4" s="69" customFormat="1" ht="64.5" customHeight="1">
      <c r="A4" s="67">
        <v>2</v>
      </c>
      <c r="B4" s="68" t="s">
        <v>56</v>
      </c>
      <c r="C4" s="67" t="s">
        <v>17</v>
      </c>
      <c r="D4" s="72" t="str">
        <f>DATA!E4&amp;","&amp;CHAR(10)&amp;DATA!O4&amp;","&amp;CHAR(10)&amp;DATA!D5&amp;","&amp;CHAR(10)&amp;"Andhrapradesh."</f>
        <v>ZPHS,Mahadevamanalam,
GD Nellore,
Chittoor,
Andhrapradesh.</v>
      </c>
    </row>
    <row r="5" spans="1:4" s="69" customFormat="1" ht="32.25" customHeight="1">
      <c r="A5" s="67">
        <v>3</v>
      </c>
      <c r="B5" s="70" t="s">
        <v>57</v>
      </c>
      <c r="C5" s="67" t="s">
        <v>17</v>
      </c>
      <c r="D5" s="73" t="str">
        <f>DATA!N5</f>
        <v>14800-32600</v>
      </c>
    </row>
    <row r="6" spans="1:4" s="69" customFormat="1" ht="57.75" customHeight="1">
      <c r="A6" s="67">
        <v>4</v>
      </c>
      <c r="B6" s="68" t="s">
        <v>58</v>
      </c>
      <c r="C6" s="67" t="s">
        <v>17</v>
      </c>
      <c r="D6" s="72" t="str">
        <f>D4</f>
        <v>ZPHS,Mahadevamanalam,
GD Nellore,
Chittoor,
Andhrapradesh.</v>
      </c>
    </row>
    <row r="7" spans="1:4" s="69" customFormat="1" ht="72" customHeight="1">
      <c r="A7" s="67">
        <v>5</v>
      </c>
      <c r="B7" s="68" t="s">
        <v>59</v>
      </c>
      <c r="C7" s="67" t="s">
        <v>17</v>
      </c>
      <c r="D7" s="72" t="str">
        <f>DATA!I6&amp;", "&amp;CHAR(10)&amp;DATA!N6&amp;", "&amp;CHAR(10)&amp;DATA!D7&amp;" Mandal, "&amp;CHAR(10)&amp;DATA!K7&amp;" District. "&amp;CHAR(10)&amp;"Pin Code: "&amp;DATA!Q7</f>
        <v>25A/24-1, 
Thalambedu, 
Chittoor Mandal, 
Chittoor District. 
Pin Code: 517419</v>
      </c>
    </row>
    <row r="8" spans="1:4" s="69" customFormat="1" ht="47.25" customHeight="1">
      <c r="A8" s="67">
        <v>6</v>
      </c>
      <c r="B8" s="68" t="s">
        <v>60</v>
      </c>
      <c r="C8" s="67" t="s">
        <v>17</v>
      </c>
      <c r="D8" s="72" t="str">
        <f>DATA!F10&amp;","&amp;CHAR(10)&amp;DATA!P10&amp;","&amp;CHAR(10)&amp;"Age: "&amp;DATA!E11&amp;"."</f>
        <v>Sri.D.Subramanyam,
Father,
Age: 65 Years.</v>
      </c>
    </row>
    <row r="9" spans="1:4" s="69" customFormat="1" ht="34.5" customHeight="1">
      <c r="A9" s="67">
        <v>7</v>
      </c>
      <c r="B9" s="68" t="s">
        <v>61</v>
      </c>
      <c r="C9" s="67" t="s">
        <v>17</v>
      </c>
      <c r="D9" s="72" t="str">
        <f>DATA!F12&amp;"."&amp;CHAR(10)&amp;"From : "&amp;DATA!B51&amp;" - "&amp;DATA!C50&amp;" - "&amp;DATA!D51&amp;" To : "&amp;DATA!E51&amp;" - "&amp;DATA!F50&amp;" - "&amp;DATA!G51&amp;"."</f>
        <v>CMC,Vellore.
From : 25 - 12 - 2013 To : 14 - 12 - 2014.</v>
      </c>
    </row>
    <row r="10" spans="1:4" s="69" customFormat="1" ht="24.75" customHeight="1">
      <c r="A10" s="67">
        <v>8</v>
      </c>
      <c r="B10" s="68" t="s">
        <v>62</v>
      </c>
      <c r="C10" s="67" t="s">
        <v>17</v>
      </c>
      <c r="D10" s="73" t="str">
        <f>DATA!L11</f>
        <v>Carcinoma Rectom</v>
      </c>
    </row>
    <row r="11" spans="1:4" s="69" customFormat="1" ht="58.5" customHeight="1">
      <c r="A11" s="67">
        <v>9</v>
      </c>
      <c r="B11" s="70" t="s">
        <v>63</v>
      </c>
      <c r="C11" s="67" t="s">
        <v>17</v>
      </c>
      <c r="D11" s="72" t="s">
        <v>260</v>
      </c>
    </row>
    <row r="12" spans="1:4" s="69" customFormat="1" ht="60.75" customHeight="1">
      <c r="A12" s="67">
        <v>10</v>
      </c>
      <c r="B12" s="68" t="s">
        <v>64</v>
      </c>
      <c r="C12" s="67" t="s">
        <v>17</v>
      </c>
      <c r="D12" s="72" t="str">
        <f>CONCATENATE("Rs:",DATA!P12,"/-",CHAR(10),"(",number_to_word!C4,")")</f>
        <v>Rs:25230.29/-
(Twenty five Thousand Two Hundred  and Thirty  Rupees Twenty nine Paise only)</v>
      </c>
    </row>
    <row r="13" spans="1:4" s="69" customFormat="1" ht="132.75" customHeight="1">
      <c r="A13" s="67">
        <v>11</v>
      </c>
      <c r="B13" s="68" t="s">
        <v>65</v>
      </c>
      <c r="C13" s="67" t="s">
        <v>17</v>
      </c>
      <c r="D13" s="72" t="s">
        <v>71</v>
      </c>
    </row>
    <row r="14" spans="1:4" ht="49.5" customHeight="1">
      <c r="A14" s="151" t="s">
        <v>69</v>
      </c>
      <c r="B14" s="151"/>
      <c r="C14" s="151"/>
      <c r="D14" s="151"/>
    </row>
    <row r="15" spans="2:4" ht="42" customHeight="1">
      <c r="B15" s="71" t="s">
        <v>68</v>
      </c>
      <c r="D15" s="64" t="s">
        <v>70</v>
      </c>
    </row>
  </sheetData>
  <sheetProtection password="CEDB" sheet="1" selectLockedCells="1"/>
  <mergeCells count="3">
    <mergeCell ref="A1:D1"/>
    <mergeCell ref="A2:D2"/>
    <mergeCell ref="A14:D14"/>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D21"/>
  <sheetViews>
    <sheetView showGridLines="0" showRowColHeaders="0" workbookViewId="0" topLeftCell="A7">
      <selection activeCell="D12" sqref="D12"/>
    </sheetView>
  </sheetViews>
  <sheetFormatPr defaultColWidth="9.140625" defaultRowHeight="15"/>
  <cols>
    <col min="1" max="1" width="2.421875" style="84" customWidth="1"/>
    <col min="2" max="2" width="54.421875" style="64" customWidth="1"/>
    <col min="3" max="3" width="0.85546875" style="64" customWidth="1"/>
    <col min="4" max="4" width="33.57421875" style="64" customWidth="1"/>
    <col min="5" max="16384" width="9.140625" style="64" customWidth="1"/>
  </cols>
  <sheetData>
    <row r="1" spans="1:4" ht="34.5" customHeight="1">
      <c r="A1" s="152" t="s">
        <v>266</v>
      </c>
      <c r="B1" s="153"/>
      <c r="C1" s="153"/>
      <c r="D1" s="153"/>
    </row>
    <row r="2" spans="1:4" ht="77.25" customHeight="1">
      <c r="A2" s="74">
        <v>1</v>
      </c>
      <c r="B2" s="75" t="s">
        <v>72</v>
      </c>
      <c r="C2" s="76"/>
      <c r="D2" s="85" t="str">
        <f>DATA!F3&amp;","&amp;CHAR(10)&amp;DATA!N3&amp;CHAR(10)&amp;DATA!O4&amp;CHAR(10)&amp;DATA!D5&amp;CHAR(10)&amp;"Emp Code: "&amp;DATA!E8</f>
        <v>Sri.S.SESHADRI KUMAR,
SA Maths
GD Nellore
Chittoor
Emp Code: 111-20124521-112</v>
      </c>
    </row>
    <row r="3" spans="1:4" ht="66.75" customHeight="1">
      <c r="A3" s="77">
        <v>2</v>
      </c>
      <c r="B3" s="68" t="s">
        <v>265</v>
      </c>
      <c r="C3" s="78"/>
      <c r="D3" s="86" t="s">
        <v>294</v>
      </c>
    </row>
    <row r="4" spans="1:4" ht="92.25" customHeight="1">
      <c r="A4" s="77">
        <v>3</v>
      </c>
      <c r="B4" s="68" t="s">
        <v>73</v>
      </c>
      <c r="C4" s="78"/>
      <c r="D4" s="87" t="str">
        <f>DATA!N3&amp;","&amp;DATA!I6&amp;", "&amp;CHAR(10)&amp;DATA!N6&amp;", "&amp;CHAR(10)&amp;DATA!D7&amp;" Mandal, "&amp;CHAR(10)&amp;DATA!K7&amp;" District. "&amp;CHAR(10)&amp;"Pin Code: "&amp;DATA!Q7&amp;CHAR(10)&amp;"Ph No: "&amp;DATA!L8</f>
        <v>SA Maths,25A/24-1, 
Thalambedu, 
Chittoor Mandal, 
Chittoor District. 
Pin Code: 517419
Ph No: 9492070567</v>
      </c>
    </row>
    <row r="5" spans="1:4" ht="23.25" customHeight="1">
      <c r="A5" s="77">
        <v>4</v>
      </c>
      <c r="B5" s="68" t="s">
        <v>74</v>
      </c>
      <c r="C5" s="78"/>
      <c r="D5" s="88" t="str">
        <f>"From : "&amp;DATA!B51&amp;" - "&amp;DATA!C50&amp;" - "&amp;DATA!D51&amp;" To : "&amp;DATA!E51&amp;" - "&amp;DATA!F50&amp;" - "&amp;DATA!G51&amp;"."</f>
        <v>From : 25 - 12 - 2013 To : 14 - 12 - 2014.</v>
      </c>
    </row>
    <row r="6" spans="1:4" ht="29.25" customHeight="1">
      <c r="A6" s="154">
        <v>5</v>
      </c>
      <c r="B6" s="68" t="s">
        <v>75</v>
      </c>
      <c r="C6" s="78"/>
      <c r="D6" s="89" t="str">
        <f>DATA!F12&amp;"."</f>
        <v>CMC,Vellore.</v>
      </c>
    </row>
    <row r="7" spans="1:4" ht="15">
      <c r="A7" s="154"/>
      <c r="B7" s="68" t="s">
        <v>76</v>
      </c>
      <c r="C7" s="78"/>
      <c r="D7" s="88" t="s">
        <v>268</v>
      </c>
    </row>
    <row r="8" spans="1:4" ht="30">
      <c r="A8" s="77"/>
      <c r="B8" s="68" t="s">
        <v>77</v>
      </c>
      <c r="C8" s="78"/>
      <c r="D8" s="88" t="s">
        <v>291</v>
      </c>
    </row>
    <row r="9" spans="1:4" ht="30">
      <c r="A9" s="77">
        <v>6</v>
      </c>
      <c r="B9" s="68" t="s">
        <v>78</v>
      </c>
      <c r="C9" s="78"/>
      <c r="D9" s="88" t="s">
        <v>291</v>
      </c>
    </row>
    <row r="10" spans="1:4" ht="15">
      <c r="A10" s="77">
        <v>7</v>
      </c>
      <c r="B10" s="68" t="s">
        <v>79</v>
      </c>
      <c r="C10" s="78"/>
      <c r="D10" s="90"/>
    </row>
    <row r="11" spans="1:4" ht="15">
      <c r="A11" s="77"/>
      <c r="B11" s="68" t="s">
        <v>80</v>
      </c>
      <c r="C11" s="78"/>
      <c r="D11" s="88" t="str">
        <f>DATA!W51</f>
        <v>Not Applicable</v>
      </c>
    </row>
    <row r="12" spans="1:4" ht="15">
      <c r="A12" s="77"/>
      <c r="B12" s="68" t="s">
        <v>81</v>
      </c>
      <c r="C12" s="78"/>
      <c r="D12" s="88" t="str">
        <f>DATA!Q51</f>
        <v>No</v>
      </c>
    </row>
    <row r="13" spans="1:4" ht="15">
      <c r="A13" s="77"/>
      <c r="B13" s="68" t="s">
        <v>82</v>
      </c>
      <c r="C13" s="78"/>
      <c r="D13" s="88" t="str">
        <f>DATA!T51</f>
        <v>No</v>
      </c>
    </row>
    <row r="14" spans="1:4" ht="15">
      <c r="A14" s="77"/>
      <c r="B14" s="68" t="s">
        <v>83</v>
      </c>
      <c r="C14" s="78"/>
      <c r="D14" s="88" t="str">
        <f>DATA!S51</f>
        <v>No</v>
      </c>
    </row>
    <row r="15" spans="1:4" ht="30">
      <c r="A15" s="77"/>
      <c r="B15" s="68" t="s">
        <v>84</v>
      </c>
      <c r="C15" s="78"/>
      <c r="D15" s="88" t="str">
        <f>DATA!N51</f>
        <v>Yes</v>
      </c>
    </row>
    <row r="16" spans="1:4" ht="45">
      <c r="A16" s="77"/>
      <c r="B16" s="68" t="s">
        <v>85</v>
      </c>
      <c r="C16" s="78"/>
      <c r="D16" s="86" t="str">
        <f>DATA!R51</f>
        <v>No</v>
      </c>
    </row>
    <row r="17" spans="1:4" ht="25.5">
      <c r="A17" s="77"/>
      <c r="B17" s="79" t="s">
        <v>86</v>
      </c>
      <c r="C17" s="78"/>
      <c r="D17" s="88" t="s">
        <v>267</v>
      </c>
    </row>
    <row r="18" spans="1:4" ht="48">
      <c r="A18" s="77"/>
      <c r="B18" s="80" t="s">
        <v>87</v>
      </c>
      <c r="C18" s="78"/>
      <c r="D18" s="90" t="s">
        <v>291</v>
      </c>
    </row>
    <row r="19" spans="1:4" ht="32.25" customHeight="1">
      <c r="A19" s="77">
        <v>8</v>
      </c>
      <c r="B19" s="80" t="s">
        <v>88</v>
      </c>
      <c r="C19" s="78"/>
      <c r="D19" s="90" t="s">
        <v>291</v>
      </c>
    </row>
    <row r="20" spans="1:4" ht="22.5" customHeight="1">
      <c r="A20" s="77">
        <v>9</v>
      </c>
      <c r="B20" s="70" t="s">
        <v>89</v>
      </c>
      <c r="C20" s="78"/>
      <c r="D20" s="90" t="s">
        <v>291</v>
      </c>
    </row>
    <row r="21" spans="1:4" ht="30">
      <c r="A21" s="81">
        <v>10</v>
      </c>
      <c r="B21" s="82" t="s">
        <v>269</v>
      </c>
      <c r="C21" s="83"/>
      <c r="D21" s="91" t="s">
        <v>267</v>
      </c>
    </row>
  </sheetData>
  <sheetProtection password="CEDB" sheet="1" selectLockedCells="1"/>
  <mergeCells count="2">
    <mergeCell ref="A1:D1"/>
    <mergeCell ref="A6:A7"/>
  </mergeCells>
  <printOptions horizontalCentered="1"/>
  <pageMargins left="0.25" right="0.25"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I9"/>
  <sheetViews>
    <sheetView showGridLines="0" showRowColHeaders="0" workbookViewId="0" topLeftCell="A1">
      <selection activeCell="F8" sqref="F8"/>
    </sheetView>
  </sheetViews>
  <sheetFormatPr defaultColWidth="9.140625" defaultRowHeight="15"/>
  <cols>
    <col min="9" max="9" width="9.421875" style="0" customWidth="1"/>
  </cols>
  <sheetData>
    <row r="1" spans="1:9" ht="41.25" customHeight="1">
      <c r="A1" s="155" t="s">
        <v>277</v>
      </c>
      <c r="B1" s="135"/>
      <c r="C1" s="135"/>
      <c r="D1" s="135"/>
      <c r="E1" s="135"/>
      <c r="F1" s="135"/>
      <c r="G1" s="135"/>
      <c r="H1" s="135"/>
      <c r="I1" s="135"/>
    </row>
    <row r="2" spans="1:9" ht="90" customHeight="1">
      <c r="A2" s="156" t="str">
        <f>"                           I, "&amp;DATA!F3&amp;", "&amp;DATA!N3&amp;", "&amp;DATA!E4&amp;", "&amp;DATA!O4&amp;" Mandal of  "&amp;DATA!D5&amp;" District do hereby declare that "&amp;DATA!F10&amp;" age "&amp;DATA!E11&amp;", is my "&amp;DATA!P10&amp;", "&amp;"is not an employee / Pensioner and fully dependent on me and he/she has no other source of income and completely dependent on me."</f>
        <v>                           I, Sri.S.SESHADRI KUMAR, SA Maths, ZPHS,Mahadevamanalam, GD Nellore Mandal of  Chittoor District do hereby declare that Sri.D.Subramanyam age 65 Years, is my Father, is not an employee / Pensioner and fully dependent on me and he/she has no other source of income and completely dependent on me.</v>
      </c>
      <c r="B2" s="156"/>
      <c r="C2" s="156"/>
      <c r="D2" s="156"/>
      <c r="E2" s="156"/>
      <c r="F2" s="156"/>
      <c r="G2" s="156"/>
      <c r="H2" s="156"/>
      <c r="I2" s="156"/>
    </row>
    <row r="5" spans="1:9" ht="51" customHeight="1">
      <c r="A5" s="135" t="s">
        <v>275</v>
      </c>
      <c r="B5" s="135"/>
      <c r="C5" s="135"/>
      <c r="G5" s="135" t="s">
        <v>68</v>
      </c>
      <c r="H5" s="135"/>
      <c r="I5" s="135"/>
    </row>
    <row r="9" spans="3:6" ht="105" customHeight="1">
      <c r="C9" s="155" t="s">
        <v>276</v>
      </c>
      <c r="D9" s="155"/>
      <c r="E9" s="155"/>
      <c r="F9" s="155"/>
    </row>
  </sheetData>
  <sheetProtection/>
  <mergeCells count="5">
    <mergeCell ref="A1:I1"/>
    <mergeCell ref="A2:I2"/>
    <mergeCell ref="C9:F9"/>
    <mergeCell ref="A5:C5"/>
    <mergeCell ref="G5:I5"/>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I8"/>
  <sheetViews>
    <sheetView showGridLines="0" showRowColHeaders="0" workbookViewId="0" topLeftCell="A1">
      <selection activeCell="O12" sqref="O12"/>
    </sheetView>
  </sheetViews>
  <sheetFormatPr defaultColWidth="9.140625" defaultRowHeight="15"/>
  <cols>
    <col min="9" max="9" width="12.57421875" style="0" customWidth="1"/>
  </cols>
  <sheetData>
    <row r="1" spans="1:9" ht="31.5" customHeight="1">
      <c r="A1" s="157" t="s">
        <v>271</v>
      </c>
      <c r="B1" s="157"/>
      <c r="C1" s="157"/>
      <c r="D1" s="157"/>
      <c r="E1" s="157"/>
      <c r="F1" s="157"/>
      <c r="G1" s="157"/>
      <c r="H1" s="157"/>
      <c r="I1" s="157"/>
    </row>
    <row r="2" spans="1:9" ht="15">
      <c r="A2" s="158" t="s">
        <v>270</v>
      </c>
      <c r="B2" s="158"/>
      <c r="C2" s="158"/>
      <c r="D2" s="158"/>
      <c r="E2" s="158"/>
      <c r="F2" s="158"/>
      <c r="G2" s="158"/>
      <c r="H2" s="158"/>
      <c r="I2" s="158"/>
    </row>
    <row r="3" spans="1:9" ht="207.75" customHeight="1">
      <c r="A3" s="159" t="str">
        <f>CONCATENATE("                                                  ","This is to certify that the amount of Rs: ",DATA!P12,"/- (",number_to_word!C4,") is being claimed now in this bill by ",DATA!F3,",  ",DATA!N3,",  ",DATA!E4,",  ",DATA!O4,"  Mandal",DATA!D5,"  District has not been claimed and paid previously towards the Medical Reimbursement in respect of  ",DATA!F10,", ",DATA!P10," for the treatment of ",DATA!L11," during the period ",'CHEK LIST'!D5," in the Recognised Hospital by the Andhra Pradesh State Government i.e. at ",DATA!F12," as per the records available regarding the Medical Reimbursement defined under the Government Medical Attendance Rules, 1972")</f>
        <v>                                                  This is to certify that the amount of Rs: 25230.29/- (Twenty five Thousand Two Hundred  and Thirty  Rupees Twenty nine Paise only) is being claimed now in this bill by Sri.S.SESHADRI KUMAR,  SA Maths,  ZPHS,Mahadevamanalam,  GD Nellore  MandalChittoor  District has not been claimed and paid previously towards the Medical Reimbursement in respect of  Sri.D.Subramanyam, Father for the treatment of Carcinoma Rectom during the period From : 25 - 12 - 2013 To : 14 - 12 - 2014. in the Recognised Hospital by the Andhra Pradesh State Government i.e. at CMC,Vellore as per the records available regarding the Medical Reimbursement defined under the Government Medical Attendance Rules, 1972</v>
      </c>
      <c r="B3" s="159"/>
      <c r="C3" s="159"/>
      <c r="D3" s="159"/>
      <c r="E3" s="159"/>
      <c r="F3" s="159"/>
      <c r="G3" s="159"/>
      <c r="H3" s="159"/>
      <c r="I3" s="159"/>
    </row>
    <row r="7" spans="1:9" ht="15">
      <c r="A7" s="135" t="s">
        <v>272</v>
      </c>
      <c r="B7" s="135"/>
      <c r="C7" s="135"/>
      <c r="G7" s="135" t="s">
        <v>272</v>
      </c>
      <c r="H7" s="135"/>
      <c r="I7" s="135"/>
    </row>
    <row r="8" spans="1:9" ht="15">
      <c r="A8" s="135" t="s">
        <v>274</v>
      </c>
      <c r="B8" s="135"/>
      <c r="C8" s="135"/>
      <c r="G8" s="135" t="s">
        <v>273</v>
      </c>
      <c r="H8" s="135"/>
      <c r="I8" s="135"/>
    </row>
  </sheetData>
  <sheetProtection/>
  <mergeCells count="7">
    <mergeCell ref="A1:I1"/>
    <mergeCell ref="A2:I2"/>
    <mergeCell ref="A3:I3"/>
    <mergeCell ref="G7:I7"/>
    <mergeCell ref="G8:I8"/>
    <mergeCell ref="A7:C7"/>
    <mergeCell ref="A8:C8"/>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U93"/>
  <sheetViews>
    <sheetView showGridLines="0" showRowColHeaders="0" zoomScaleSheetLayoutView="100" workbookViewId="0" topLeftCell="A1">
      <selection activeCell="Y44" sqref="Y44"/>
    </sheetView>
  </sheetViews>
  <sheetFormatPr defaultColWidth="9.140625" defaultRowHeight="15"/>
  <cols>
    <col min="1" max="4" width="4.421875" style="0" customWidth="1"/>
    <col min="5" max="7" width="3.7109375" style="0" customWidth="1"/>
    <col min="8" max="14" width="4.421875" style="0" customWidth="1"/>
    <col min="15" max="18" width="3.8515625" style="0" customWidth="1"/>
    <col min="19" max="20" width="3.7109375" style="0" customWidth="1"/>
    <col min="21" max="21" width="1.8515625" style="0" customWidth="1"/>
    <col min="22" max="27" width="4.421875" style="0" customWidth="1"/>
  </cols>
  <sheetData>
    <row r="1" spans="1:21" ht="16.5" customHeight="1">
      <c r="A1" s="167" t="s">
        <v>20</v>
      </c>
      <c r="B1" s="168"/>
      <c r="C1" s="168"/>
      <c r="D1" s="168"/>
      <c r="E1" s="168"/>
      <c r="F1" s="168"/>
      <c r="G1" s="168"/>
      <c r="H1" s="168"/>
      <c r="I1" s="168"/>
      <c r="J1" s="168"/>
      <c r="K1" s="168"/>
      <c r="L1" s="168"/>
      <c r="M1" s="168"/>
      <c r="N1" s="168"/>
      <c r="O1" s="168"/>
      <c r="P1" s="168"/>
      <c r="Q1" s="168"/>
      <c r="R1" s="168"/>
      <c r="S1" s="168"/>
      <c r="T1" s="168"/>
      <c r="U1" s="169"/>
    </row>
    <row r="2" spans="1:21" ht="17.25" customHeight="1">
      <c r="A2" s="170" t="s">
        <v>19</v>
      </c>
      <c r="B2" s="171"/>
      <c r="C2" s="171"/>
      <c r="D2" s="171"/>
      <c r="E2" s="171"/>
      <c r="F2" s="171"/>
      <c r="G2" s="171"/>
      <c r="H2" s="171"/>
      <c r="I2" s="171"/>
      <c r="J2" s="171"/>
      <c r="K2" s="171"/>
      <c r="L2" s="171"/>
      <c r="M2" s="171"/>
      <c r="N2" s="171"/>
      <c r="O2" s="171"/>
      <c r="P2" s="171"/>
      <c r="Q2" s="171"/>
      <c r="R2" s="171"/>
      <c r="S2" s="171"/>
      <c r="T2" s="171"/>
      <c r="U2" s="172"/>
    </row>
    <row r="3" spans="1:21" ht="18.75" customHeight="1">
      <c r="A3" s="47"/>
      <c r="B3" s="2"/>
      <c r="C3" s="2"/>
      <c r="D3" s="48" t="s">
        <v>18</v>
      </c>
      <c r="E3" s="49"/>
      <c r="F3" s="49"/>
      <c r="G3" s="49"/>
      <c r="H3" s="2"/>
      <c r="I3" s="50"/>
      <c r="J3" s="50"/>
      <c r="K3" s="2"/>
      <c r="L3" s="50"/>
      <c r="M3" s="50"/>
      <c r="N3" s="50"/>
      <c r="O3" s="50"/>
      <c r="P3" s="2"/>
      <c r="Q3" s="2"/>
      <c r="R3" s="2"/>
      <c r="S3" s="2"/>
      <c r="T3" s="2"/>
      <c r="U3" s="3"/>
    </row>
    <row r="4" spans="1:21" ht="6.75" customHeight="1">
      <c r="A4" s="47"/>
      <c r="B4" s="2"/>
      <c r="C4" s="2"/>
      <c r="D4" s="2"/>
      <c r="E4" s="2"/>
      <c r="F4" s="2"/>
      <c r="G4" s="2"/>
      <c r="H4" s="2"/>
      <c r="I4" s="2"/>
      <c r="J4" s="2"/>
      <c r="K4" s="2"/>
      <c r="L4" s="2"/>
      <c r="M4" s="2"/>
      <c r="N4" s="2"/>
      <c r="O4" s="2"/>
      <c r="P4" s="2"/>
      <c r="Q4" s="2"/>
      <c r="R4" s="2"/>
      <c r="S4" s="2"/>
      <c r="T4" s="2"/>
      <c r="U4" s="3"/>
    </row>
    <row r="5" spans="1:21" ht="18" customHeight="1">
      <c r="A5" s="47"/>
      <c r="B5" s="2"/>
      <c r="C5" s="2"/>
      <c r="D5" s="2"/>
      <c r="E5" s="2"/>
      <c r="F5" s="2"/>
      <c r="G5" s="2"/>
      <c r="H5" s="2"/>
      <c r="I5" s="2"/>
      <c r="J5" s="51" t="s">
        <v>15</v>
      </c>
      <c r="K5" s="46"/>
      <c r="L5" s="46"/>
      <c r="M5" s="52" t="s">
        <v>41</v>
      </c>
      <c r="N5" s="53"/>
      <c r="O5" s="46"/>
      <c r="P5" s="46"/>
      <c r="Q5" s="46"/>
      <c r="R5" s="46"/>
      <c r="S5" s="46"/>
      <c r="T5" s="54"/>
      <c r="U5" s="3"/>
    </row>
    <row r="6" spans="1:21" ht="15.75">
      <c r="A6" s="55" t="s">
        <v>14</v>
      </c>
      <c r="B6" s="8"/>
      <c r="C6" s="8" t="s">
        <v>38</v>
      </c>
      <c r="D6" s="8"/>
      <c r="E6" s="2"/>
      <c r="F6" s="2"/>
      <c r="G6" s="2"/>
      <c r="H6" s="2"/>
      <c r="I6" s="2"/>
      <c r="J6" s="183" t="s">
        <v>16</v>
      </c>
      <c r="K6" s="184"/>
      <c r="L6" s="2"/>
      <c r="M6" s="160" t="s">
        <v>17</v>
      </c>
      <c r="N6" s="51"/>
      <c r="O6" s="46"/>
      <c r="P6" s="46"/>
      <c r="Q6" s="46"/>
      <c r="R6" s="46"/>
      <c r="S6" s="54"/>
      <c r="T6" s="3"/>
      <c r="U6" s="3"/>
    </row>
    <row r="7" spans="1:21" ht="9" customHeight="1">
      <c r="A7" s="55"/>
      <c r="B7" s="8"/>
      <c r="C7" s="8"/>
      <c r="D7" s="8"/>
      <c r="E7" s="2"/>
      <c r="F7" s="2"/>
      <c r="G7" s="2"/>
      <c r="H7" s="2"/>
      <c r="I7" s="2"/>
      <c r="J7" s="183"/>
      <c r="K7" s="184"/>
      <c r="L7" s="2"/>
      <c r="M7" s="160"/>
      <c r="N7" s="4"/>
      <c r="O7" s="1"/>
      <c r="P7" s="1"/>
      <c r="Q7" s="1"/>
      <c r="R7" s="1"/>
      <c r="S7" s="5"/>
      <c r="T7" s="3"/>
      <c r="U7" s="3"/>
    </row>
    <row r="8" spans="1:21" ht="14.25" customHeight="1">
      <c r="A8" s="55" t="s">
        <v>39</v>
      </c>
      <c r="B8" s="8"/>
      <c r="C8" s="8"/>
      <c r="D8" s="8"/>
      <c r="E8" s="2"/>
      <c r="F8" s="2"/>
      <c r="G8" s="2"/>
      <c r="H8" s="2"/>
      <c r="I8" s="2"/>
      <c r="J8" s="4"/>
      <c r="K8" s="1"/>
      <c r="L8" s="1"/>
      <c r="M8" s="1"/>
      <c r="N8" s="1"/>
      <c r="O8" s="1"/>
      <c r="P8" s="1"/>
      <c r="Q8" s="1"/>
      <c r="R8" s="1"/>
      <c r="S8" s="1"/>
      <c r="T8" s="5"/>
      <c r="U8" s="3"/>
    </row>
    <row r="9" spans="1:21" ht="4.5" customHeight="1">
      <c r="A9" s="56"/>
      <c r="B9" s="7"/>
      <c r="C9" s="7"/>
      <c r="D9" s="7"/>
      <c r="E9" s="1"/>
      <c r="F9" s="1"/>
      <c r="G9" s="1"/>
      <c r="H9" s="1"/>
      <c r="I9" s="1"/>
      <c r="J9" s="1"/>
      <c r="K9" s="1"/>
      <c r="L9" s="1"/>
      <c r="M9" s="1"/>
      <c r="N9" s="1"/>
      <c r="O9" s="1"/>
      <c r="P9" s="1"/>
      <c r="Q9" s="1"/>
      <c r="R9" s="1"/>
      <c r="S9" s="1"/>
      <c r="T9" s="1"/>
      <c r="U9" s="3"/>
    </row>
    <row r="10" spans="1:21" ht="4.5" customHeight="1">
      <c r="A10" s="55"/>
      <c r="B10" s="8"/>
      <c r="C10" s="8"/>
      <c r="D10" s="8"/>
      <c r="E10" s="1"/>
      <c r="F10" s="1"/>
      <c r="G10" s="1"/>
      <c r="H10" s="2"/>
      <c r="I10" s="2"/>
      <c r="J10" s="2"/>
      <c r="K10" s="2"/>
      <c r="L10" s="2"/>
      <c r="M10" s="2"/>
      <c r="N10" s="2"/>
      <c r="O10" s="1"/>
      <c r="P10" s="1"/>
      <c r="Q10" s="1"/>
      <c r="R10" s="1"/>
      <c r="S10" s="2"/>
      <c r="T10" s="2"/>
      <c r="U10" s="3"/>
    </row>
    <row r="11" spans="1:21" ht="18" customHeight="1">
      <c r="A11" s="55" t="s">
        <v>0</v>
      </c>
      <c r="B11" s="8"/>
      <c r="C11" s="8"/>
      <c r="D11" s="8"/>
      <c r="E11" s="6"/>
      <c r="F11" s="6"/>
      <c r="G11" s="6"/>
      <c r="H11" s="2"/>
      <c r="I11" s="2"/>
      <c r="J11" s="2"/>
      <c r="K11" s="8" t="s">
        <v>7</v>
      </c>
      <c r="L11" s="8"/>
      <c r="M11" s="2"/>
      <c r="N11" s="2"/>
      <c r="O11" s="6"/>
      <c r="P11" s="6"/>
      <c r="Q11" s="6"/>
      <c r="R11" s="6"/>
      <c r="S11" s="2"/>
      <c r="T11" s="2"/>
      <c r="U11" s="3"/>
    </row>
    <row r="12" spans="1:21" ht="18" customHeight="1">
      <c r="A12" s="55"/>
      <c r="B12" s="8"/>
      <c r="C12" s="8"/>
      <c r="D12" s="8"/>
      <c r="E12" s="2"/>
      <c r="F12" s="2"/>
      <c r="G12" s="2"/>
      <c r="H12" s="2"/>
      <c r="I12" s="2"/>
      <c r="J12" s="2"/>
      <c r="K12" s="8"/>
      <c r="L12" s="8"/>
      <c r="M12" s="2"/>
      <c r="N12" s="2"/>
      <c r="O12" s="2"/>
      <c r="P12" s="2"/>
      <c r="Q12" s="2"/>
      <c r="R12" s="2"/>
      <c r="S12" s="2"/>
      <c r="T12" s="2"/>
      <c r="U12" s="3"/>
    </row>
    <row r="13" spans="1:21" ht="18" customHeight="1">
      <c r="A13" s="55" t="s">
        <v>1</v>
      </c>
      <c r="B13" s="8"/>
      <c r="C13" s="8"/>
      <c r="D13" s="8"/>
      <c r="E13" s="57"/>
      <c r="F13" s="58"/>
      <c r="G13" s="58"/>
      <c r="H13" s="58"/>
      <c r="I13" s="59"/>
      <c r="J13" s="2"/>
      <c r="K13" s="8" t="s">
        <v>8</v>
      </c>
      <c r="L13" s="8"/>
      <c r="M13" s="2"/>
      <c r="N13" s="2"/>
      <c r="O13" s="50"/>
      <c r="P13" s="50"/>
      <c r="Q13" s="2"/>
      <c r="R13" s="2"/>
      <c r="S13" s="2"/>
      <c r="T13" s="2"/>
      <c r="U13" s="3"/>
    </row>
    <row r="14" spans="1:21" ht="18" customHeight="1">
      <c r="A14" s="55"/>
      <c r="B14" s="8"/>
      <c r="C14" s="8"/>
      <c r="D14" s="8"/>
      <c r="E14" s="2"/>
      <c r="F14" s="2"/>
      <c r="G14" s="2"/>
      <c r="H14" s="2"/>
      <c r="I14" s="2"/>
      <c r="J14" s="2"/>
      <c r="K14" s="8"/>
      <c r="L14" s="8"/>
      <c r="M14" s="2"/>
      <c r="N14" s="2"/>
      <c r="O14" s="2"/>
      <c r="P14" s="2"/>
      <c r="Q14" s="2"/>
      <c r="R14" s="2"/>
      <c r="S14" s="2"/>
      <c r="T14" s="2"/>
      <c r="U14" s="3"/>
    </row>
    <row r="15" spans="1:21" ht="18" customHeight="1">
      <c r="A15" s="55" t="s">
        <v>2</v>
      </c>
      <c r="B15" s="8"/>
      <c r="C15" s="8"/>
      <c r="D15" s="8"/>
      <c r="E15" s="1"/>
      <c r="F15" s="1"/>
      <c r="G15" s="1"/>
      <c r="H15" s="1"/>
      <c r="I15" s="1"/>
      <c r="J15" s="2"/>
      <c r="K15" s="8" t="s">
        <v>9</v>
      </c>
      <c r="L15" s="8"/>
      <c r="M15" s="2"/>
      <c r="N15" s="2"/>
      <c r="O15" s="50"/>
      <c r="P15" s="50"/>
      <c r="Q15" s="50"/>
      <c r="R15" s="2"/>
      <c r="S15" s="2"/>
      <c r="T15" s="2"/>
      <c r="U15" s="3"/>
    </row>
    <row r="16" spans="1:21" ht="18" customHeight="1">
      <c r="A16" s="55"/>
      <c r="B16" s="8"/>
      <c r="C16" s="8"/>
      <c r="D16" s="8"/>
      <c r="E16" s="2"/>
      <c r="F16" s="2"/>
      <c r="G16" s="2"/>
      <c r="H16" s="2"/>
      <c r="I16" s="2"/>
      <c r="J16" s="2"/>
      <c r="K16" s="8"/>
      <c r="L16" s="8"/>
      <c r="M16" s="2"/>
      <c r="N16" s="2"/>
      <c r="O16" s="2"/>
      <c r="P16" s="2"/>
      <c r="Q16" s="2"/>
      <c r="R16" s="2"/>
      <c r="S16" s="2"/>
      <c r="T16" s="2"/>
      <c r="U16" s="3"/>
    </row>
    <row r="17" spans="1:21" ht="18" customHeight="1">
      <c r="A17" s="55" t="s">
        <v>3</v>
      </c>
      <c r="B17" s="8"/>
      <c r="C17" s="8"/>
      <c r="D17" s="8"/>
      <c r="E17" s="1"/>
      <c r="F17" s="1"/>
      <c r="G17" s="1"/>
      <c r="H17" s="1"/>
      <c r="I17" s="1"/>
      <c r="J17" s="2"/>
      <c r="K17" s="8" t="s">
        <v>10</v>
      </c>
      <c r="L17" s="8"/>
      <c r="M17" s="2"/>
      <c r="N17" s="2"/>
      <c r="O17" s="50"/>
      <c r="P17" s="50"/>
      <c r="Q17" s="2"/>
      <c r="R17" s="2"/>
      <c r="S17" s="2"/>
      <c r="T17" s="2"/>
      <c r="U17" s="3"/>
    </row>
    <row r="18" spans="1:21" ht="18" customHeight="1">
      <c r="A18" s="55"/>
      <c r="B18" s="8"/>
      <c r="C18" s="8"/>
      <c r="D18" s="8"/>
      <c r="E18" s="2"/>
      <c r="F18" s="2"/>
      <c r="G18" s="2"/>
      <c r="H18" s="2"/>
      <c r="I18" s="2"/>
      <c r="J18" s="2"/>
      <c r="K18" s="8"/>
      <c r="L18" s="8"/>
      <c r="M18" s="2"/>
      <c r="N18" s="2"/>
      <c r="O18" s="2"/>
      <c r="P18" s="2"/>
      <c r="Q18" s="2"/>
      <c r="R18" s="2"/>
      <c r="S18" s="2"/>
      <c r="T18" s="2"/>
      <c r="U18" s="3"/>
    </row>
    <row r="19" spans="1:21" ht="18" customHeight="1">
      <c r="A19" s="55" t="s">
        <v>4</v>
      </c>
      <c r="B19" s="8"/>
      <c r="C19" s="8"/>
      <c r="D19" s="8"/>
      <c r="E19" s="57"/>
      <c r="F19" s="58"/>
      <c r="G19" s="59"/>
      <c r="H19" s="2"/>
      <c r="I19" s="2"/>
      <c r="J19" s="2"/>
      <c r="K19" s="8" t="s">
        <v>11</v>
      </c>
      <c r="L19" s="8"/>
      <c r="M19" s="2"/>
      <c r="N19" s="2"/>
      <c r="O19" s="50"/>
      <c r="P19" s="50"/>
      <c r="Q19" s="2"/>
      <c r="R19" s="2"/>
      <c r="S19" s="2"/>
      <c r="T19" s="2"/>
      <c r="U19" s="3"/>
    </row>
    <row r="20" spans="1:21" ht="18" customHeight="1">
      <c r="A20" s="55"/>
      <c r="B20" s="8"/>
      <c r="C20" s="8"/>
      <c r="D20" s="8"/>
      <c r="E20" s="2"/>
      <c r="F20" s="2"/>
      <c r="G20" s="2"/>
      <c r="H20" s="2"/>
      <c r="I20" s="2"/>
      <c r="J20" s="2"/>
      <c r="K20" s="8"/>
      <c r="L20" s="8"/>
      <c r="M20" s="2"/>
      <c r="N20" s="2"/>
      <c r="O20" s="2"/>
      <c r="P20" s="2"/>
      <c r="Q20" s="2"/>
      <c r="R20" s="2"/>
      <c r="S20" s="2"/>
      <c r="T20" s="2"/>
      <c r="U20" s="3"/>
    </row>
    <row r="21" spans="1:21" ht="18" customHeight="1">
      <c r="A21" s="55" t="s">
        <v>5</v>
      </c>
      <c r="B21" s="8"/>
      <c r="C21" s="8"/>
      <c r="D21" s="8"/>
      <c r="E21" s="1"/>
      <c r="F21" s="1"/>
      <c r="G21" s="1"/>
      <c r="H21" s="1"/>
      <c r="I21" s="1"/>
      <c r="J21" s="2"/>
      <c r="K21" s="8" t="s">
        <v>12</v>
      </c>
      <c r="L21" s="8"/>
      <c r="M21" s="2"/>
      <c r="N21" s="2"/>
      <c r="O21" s="50"/>
      <c r="P21" s="50"/>
      <c r="Q21" s="50"/>
      <c r="R21" s="2"/>
      <c r="S21" s="2"/>
      <c r="T21" s="2"/>
      <c r="U21" s="3"/>
    </row>
    <row r="22" spans="1:21" ht="18" customHeight="1">
      <c r="A22" s="47"/>
      <c r="B22" s="2"/>
      <c r="C22" s="2"/>
      <c r="D22" s="2"/>
      <c r="E22" s="2"/>
      <c r="F22" s="2"/>
      <c r="G22" s="2"/>
      <c r="H22" s="2"/>
      <c r="I22" s="2"/>
      <c r="J22" s="2"/>
      <c r="K22" s="8"/>
      <c r="L22" s="8"/>
      <c r="M22" s="2"/>
      <c r="N22" s="2"/>
      <c r="O22" s="2"/>
      <c r="P22" s="2"/>
      <c r="Q22" s="2"/>
      <c r="R22" s="2"/>
      <c r="S22" s="2"/>
      <c r="T22" s="2"/>
      <c r="U22" s="3"/>
    </row>
    <row r="23" spans="1:21" ht="15.75">
      <c r="A23" s="47"/>
      <c r="B23" s="2"/>
      <c r="C23" s="2"/>
      <c r="D23" s="2"/>
      <c r="E23" s="2"/>
      <c r="F23" s="2"/>
      <c r="G23" s="2"/>
      <c r="H23" s="2"/>
      <c r="I23" s="2"/>
      <c r="J23" s="2"/>
      <c r="K23" s="8" t="s">
        <v>13</v>
      </c>
      <c r="L23" s="8"/>
      <c r="M23" s="2"/>
      <c r="N23" s="2"/>
      <c r="O23" s="50"/>
      <c r="P23" s="50"/>
      <c r="Q23" s="50"/>
      <c r="R23" s="2"/>
      <c r="S23" s="2"/>
      <c r="T23" s="2"/>
      <c r="U23" s="3"/>
    </row>
    <row r="24" spans="1:21" ht="3.75" customHeight="1">
      <c r="A24" s="47"/>
      <c r="B24" s="2"/>
      <c r="C24" s="2"/>
      <c r="D24" s="2"/>
      <c r="E24" s="2"/>
      <c r="F24" s="2"/>
      <c r="G24" s="2"/>
      <c r="H24" s="2"/>
      <c r="I24" s="2"/>
      <c r="J24" s="2"/>
      <c r="K24" s="2"/>
      <c r="L24" s="2"/>
      <c r="M24" s="60" t="s">
        <v>22</v>
      </c>
      <c r="N24" s="60"/>
      <c r="O24" s="60"/>
      <c r="P24" s="60"/>
      <c r="Q24" s="46"/>
      <c r="R24" s="2"/>
      <c r="S24" s="2"/>
      <c r="T24" s="2"/>
      <c r="U24" s="3"/>
    </row>
    <row r="25" spans="1:21" ht="4.5" customHeight="1">
      <c r="A25" s="51"/>
      <c r="B25" s="46"/>
      <c r="C25" s="46"/>
      <c r="D25" s="46"/>
      <c r="E25" s="46"/>
      <c r="F25" s="46"/>
      <c r="G25" s="46"/>
      <c r="H25" s="46"/>
      <c r="I25" s="46"/>
      <c r="J25" s="46"/>
      <c r="K25" s="46"/>
      <c r="L25" s="46"/>
      <c r="M25" s="161" t="s">
        <v>22</v>
      </c>
      <c r="N25" s="161"/>
      <c r="O25" s="161"/>
      <c r="P25" s="161"/>
      <c r="Q25" s="46"/>
      <c r="R25" s="46"/>
      <c r="S25" s="46"/>
      <c r="T25" s="46"/>
      <c r="U25" s="54"/>
    </row>
    <row r="26" spans="1:21" ht="15.75" customHeight="1">
      <c r="A26" s="47" t="s">
        <v>6</v>
      </c>
      <c r="B26" s="2"/>
      <c r="C26" s="2"/>
      <c r="D26" s="2"/>
      <c r="E26" s="2"/>
      <c r="F26" s="50"/>
      <c r="G26" s="2" t="s">
        <v>21</v>
      </c>
      <c r="H26" s="2"/>
      <c r="I26" s="2"/>
      <c r="J26" s="2"/>
      <c r="K26" s="2"/>
      <c r="L26" s="50"/>
      <c r="M26" s="162"/>
      <c r="N26" s="162"/>
      <c r="O26" s="162"/>
      <c r="P26" s="162"/>
      <c r="Q26" s="50"/>
      <c r="R26" s="50"/>
      <c r="S26" s="50"/>
      <c r="T26" s="50"/>
      <c r="U26" s="3"/>
    </row>
    <row r="27" spans="1:21" ht="4.5" customHeight="1">
      <c r="A27" s="4"/>
      <c r="B27" s="1"/>
      <c r="C27" s="1"/>
      <c r="D27" s="1"/>
      <c r="E27" s="1"/>
      <c r="F27" s="1"/>
      <c r="G27" s="1"/>
      <c r="H27" s="1"/>
      <c r="I27" s="1"/>
      <c r="J27" s="1"/>
      <c r="K27" s="1"/>
      <c r="L27" s="1"/>
      <c r="M27" s="163"/>
      <c r="N27" s="163"/>
      <c r="O27" s="163"/>
      <c r="P27" s="163"/>
      <c r="Q27" s="1"/>
      <c r="R27" s="1"/>
      <c r="S27" s="1"/>
      <c r="T27" s="1"/>
      <c r="U27" s="5"/>
    </row>
    <row r="28" spans="1:21" ht="15">
      <c r="A28" s="47" t="s">
        <v>23</v>
      </c>
      <c r="B28" s="2"/>
      <c r="C28" s="2"/>
      <c r="D28" s="2"/>
      <c r="E28" s="2"/>
      <c r="F28" s="2"/>
      <c r="G28" s="2"/>
      <c r="H28" s="2"/>
      <c r="I28" s="2"/>
      <c r="J28" s="2"/>
      <c r="K28" s="2"/>
      <c r="L28" s="2"/>
      <c r="M28" s="2"/>
      <c r="N28" s="2"/>
      <c r="O28" s="2"/>
      <c r="P28" s="2"/>
      <c r="Q28" s="2"/>
      <c r="R28" s="2"/>
      <c r="S28" s="2"/>
      <c r="T28" s="2"/>
      <c r="U28" s="3"/>
    </row>
    <row r="29" spans="1:21" ht="7.5" customHeight="1">
      <c r="A29" s="47"/>
      <c r="B29" s="2"/>
      <c r="C29" s="2"/>
      <c r="D29" s="2"/>
      <c r="E29" s="2"/>
      <c r="F29" s="2"/>
      <c r="G29" s="2"/>
      <c r="H29" s="2"/>
      <c r="I29" s="2"/>
      <c r="J29" s="2"/>
      <c r="K29" s="2"/>
      <c r="L29" s="2"/>
      <c r="M29" s="2"/>
      <c r="N29" s="2"/>
      <c r="O29" s="2"/>
      <c r="P29" s="2"/>
      <c r="Q29" s="2"/>
      <c r="R29" s="2"/>
      <c r="S29" s="2"/>
      <c r="T29" s="2"/>
      <c r="U29" s="3"/>
    </row>
    <row r="30" spans="1:21" ht="18.75" customHeight="1">
      <c r="A30" s="47"/>
      <c r="B30" s="2" t="s">
        <v>24</v>
      </c>
      <c r="C30" s="2"/>
      <c r="D30" s="2"/>
      <c r="E30" s="2"/>
      <c r="F30" s="2"/>
      <c r="G30" s="2"/>
      <c r="H30" s="2"/>
      <c r="I30" s="2"/>
      <c r="J30" s="2"/>
      <c r="K30" s="2"/>
      <c r="L30" s="2"/>
      <c r="M30" s="2"/>
      <c r="N30" s="2"/>
      <c r="O30" s="2"/>
      <c r="P30" s="2"/>
      <c r="Q30" s="2"/>
      <c r="R30" s="2"/>
      <c r="S30" s="2"/>
      <c r="T30" s="2"/>
      <c r="U30" s="3"/>
    </row>
    <row r="31" spans="1:21" ht="19.5" customHeight="1">
      <c r="A31" s="47" t="s">
        <v>25</v>
      </c>
      <c r="B31" s="2"/>
      <c r="C31" s="2"/>
      <c r="D31" s="2"/>
      <c r="E31" s="2"/>
      <c r="F31" s="2"/>
      <c r="G31" s="2"/>
      <c r="H31" s="2"/>
      <c r="I31" s="2"/>
      <c r="J31" s="2"/>
      <c r="K31" s="2"/>
      <c r="L31" s="2"/>
      <c r="M31" s="2"/>
      <c r="N31" s="2"/>
      <c r="O31" s="2"/>
      <c r="P31" s="2"/>
      <c r="Q31" s="2"/>
      <c r="R31" s="2"/>
      <c r="S31" s="2"/>
      <c r="T31" s="2"/>
      <c r="U31" s="3"/>
    </row>
    <row r="32" spans="1:21" ht="19.5" customHeight="1">
      <c r="A32" s="47" t="s">
        <v>27</v>
      </c>
      <c r="B32" s="2"/>
      <c r="C32" s="2"/>
      <c r="D32" s="2"/>
      <c r="E32" s="2"/>
      <c r="F32" s="2"/>
      <c r="G32" s="2"/>
      <c r="H32" s="2"/>
      <c r="I32" s="2"/>
      <c r="J32" s="2"/>
      <c r="K32" s="2"/>
      <c r="L32" s="2"/>
      <c r="M32" s="2"/>
      <c r="N32" s="2"/>
      <c r="O32" s="2"/>
      <c r="P32" s="2"/>
      <c r="Q32" s="2"/>
      <c r="R32" s="2"/>
      <c r="S32" s="2"/>
      <c r="T32" s="2"/>
      <c r="U32" s="3"/>
    </row>
    <row r="33" spans="1:21" ht="19.5" customHeight="1">
      <c r="A33" s="47" t="s">
        <v>28</v>
      </c>
      <c r="B33" s="2"/>
      <c r="C33" s="2"/>
      <c r="D33" s="2"/>
      <c r="E33" s="2"/>
      <c r="F33" s="2"/>
      <c r="G33" s="2"/>
      <c r="H33" s="2"/>
      <c r="I33" s="2"/>
      <c r="J33" s="2"/>
      <c r="K33" s="2"/>
      <c r="L33" s="2"/>
      <c r="M33" s="2"/>
      <c r="N33" s="2"/>
      <c r="O33" s="2"/>
      <c r="P33" s="2"/>
      <c r="Q33" s="2"/>
      <c r="R33" s="2"/>
      <c r="S33" s="2"/>
      <c r="T33" s="2"/>
      <c r="U33" s="3"/>
    </row>
    <row r="34" spans="1:21" ht="8.25" customHeight="1">
      <c r="A34" s="47"/>
      <c r="B34" s="2"/>
      <c r="C34" s="2"/>
      <c r="D34" s="2"/>
      <c r="E34" s="2"/>
      <c r="F34" s="2"/>
      <c r="G34" s="2"/>
      <c r="H34" s="2"/>
      <c r="I34" s="2"/>
      <c r="J34" s="2"/>
      <c r="K34" s="2"/>
      <c r="L34" s="2"/>
      <c r="M34" s="2"/>
      <c r="N34" s="2"/>
      <c r="O34" s="2"/>
      <c r="P34" s="2"/>
      <c r="Q34" s="2"/>
      <c r="R34" s="2"/>
      <c r="S34" s="2"/>
      <c r="T34" s="2"/>
      <c r="U34" s="3"/>
    </row>
    <row r="35" spans="1:21" ht="11.25" customHeight="1">
      <c r="A35" s="47"/>
      <c r="B35" s="2"/>
      <c r="C35" s="2"/>
      <c r="D35" s="2"/>
      <c r="E35" s="2"/>
      <c r="F35" s="2"/>
      <c r="G35" s="2"/>
      <c r="H35" s="2"/>
      <c r="I35" s="2"/>
      <c r="J35" s="2"/>
      <c r="K35" s="2"/>
      <c r="L35" s="2"/>
      <c r="M35" s="2"/>
      <c r="N35" s="2"/>
      <c r="O35" s="2"/>
      <c r="P35" s="2"/>
      <c r="Q35" s="2"/>
      <c r="R35" s="2"/>
      <c r="S35" s="2"/>
      <c r="T35" s="2"/>
      <c r="U35" s="3"/>
    </row>
    <row r="36" spans="1:21" ht="9.75" customHeight="1">
      <c r="A36" s="47"/>
      <c r="B36" s="2"/>
      <c r="C36" s="2"/>
      <c r="D36" s="2"/>
      <c r="E36" s="2"/>
      <c r="F36" s="2"/>
      <c r="G36" s="2"/>
      <c r="H36" s="2"/>
      <c r="I36" s="2"/>
      <c r="J36" s="2"/>
      <c r="K36" s="2"/>
      <c r="L36" s="2"/>
      <c r="M36" s="2"/>
      <c r="N36" s="2"/>
      <c r="O36" s="2"/>
      <c r="P36" s="2"/>
      <c r="Q36" s="2"/>
      <c r="R36" s="2"/>
      <c r="S36" s="2"/>
      <c r="T36" s="2"/>
      <c r="U36" s="3"/>
    </row>
    <row r="37" spans="1:21" ht="19.5" customHeight="1">
      <c r="A37" s="47" t="s">
        <v>29</v>
      </c>
      <c r="B37" s="2"/>
      <c r="C37" s="2"/>
      <c r="D37" s="2"/>
      <c r="E37" s="2"/>
      <c r="F37" s="2"/>
      <c r="G37" s="2"/>
      <c r="H37" s="2"/>
      <c r="I37" s="2"/>
      <c r="J37" s="2"/>
      <c r="K37" s="2"/>
      <c r="L37" s="2"/>
      <c r="M37" s="2"/>
      <c r="N37" s="2"/>
      <c r="O37" s="2" t="s">
        <v>29</v>
      </c>
      <c r="P37" s="2"/>
      <c r="Q37" s="2"/>
      <c r="R37" s="2"/>
      <c r="S37" s="2"/>
      <c r="T37" s="2"/>
      <c r="U37" s="3"/>
    </row>
    <row r="38" spans="1:21" ht="29.25" customHeight="1">
      <c r="A38" s="47"/>
      <c r="B38" s="2"/>
      <c r="C38" s="2"/>
      <c r="D38" s="2"/>
      <c r="E38" s="2" t="s">
        <v>26</v>
      </c>
      <c r="F38" s="2"/>
      <c r="G38" s="2"/>
      <c r="H38" s="2"/>
      <c r="I38" s="2"/>
      <c r="J38" s="2"/>
      <c r="K38" s="2"/>
      <c r="L38" s="2"/>
      <c r="M38" s="2"/>
      <c r="N38" s="2"/>
      <c r="O38" s="2"/>
      <c r="P38" s="2"/>
      <c r="Q38" s="2"/>
      <c r="R38" s="2"/>
      <c r="S38" s="2"/>
      <c r="T38" s="2"/>
      <c r="U38" s="3"/>
    </row>
    <row r="39" spans="1:21" ht="15">
      <c r="A39" s="47"/>
      <c r="B39" s="2" t="s">
        <v>30</v>
      </c>
      <c r="C39" s="2"/>
      <c r="D39" s="2"/>
      <c r="E39" s="2"/>
      <c r="F39" s="2"/>
      <c r="G39" s="2"/>
      <c r="H39" s="2"/>
      <c r="I39" s="2"/>
      <c r="J39" s="2"/>
      <c r="K39" s="2"/>
      <c r="L39" s="2"/>
      <c r="M39" s="2"/>
      <c r="N39" s="2"/>
      <c r="O39" s="2"/>
      <c r="P39" s="2"/>
      <c r="Q39" s="2"/>
      <c r="R39" s="2"/>
      <c r="S39" s="2"/>
      <c r="T39" s="2"/>
      <c r="U39" s="3"/>
    </row>
    <row r="40" spans="1:21" ht="15">
      <c r="A40" s="47" t="s">
        <v>31</v>
      </c>
      <c r="B40" s="2"/>
      <c r="C40" s="2"/>
      <c r="D40" s="2"/>
      <c r="E40" s="2"/>
      <c r="F40" s="2"/>
      <c r="G40" s="2"/>
      <c r="H40" s="2"/>
      <c r="I40" s="2"/>
      <c r="J40" s="2"/>
      <c r="K40" s="2"/>
      <c r="L40" s="2"/>
      <c r="M40" s="2"/>
      <c r="N40" s="2"/>
      <c r="O40" s="2"/>
      <c r="P40" s="2"/>
      <c r="Q40" s="2"/>
      <c r="R40" s="2"/>
      <c r="S40" s="2"/>
      <c r="T40" s="2"/>
      <c r="U40" s="3"/>
    </row>
    <row r="41" spans="1:21" ht="15">
      <c r="A41" s="47" t="s">
        <v>32</v>
      </c>
      <c r="B41" s="2"/>
      <c r="C41" s="2"/>
      <c r="D41" s="2"/>
      <c r="E41" s="2"/>
      <c r="F41" s="2"/>
      <c r="G41" s="2"/>
      <c r="H41" s="2"/>
      <c r="I41" s="2"/>
      <c r="J41" s="2"/>
      <c r="K41" s="2"/>
      <c r="L41" s="2"/>
      <c r="M41" s="2"/>
      <c r="N41" s="2"/>
      <c r="O41" s="2"/>
      <c r="P41" s="2"/>
      <c r="Q41" s="2"/>
      <c r="R41" s="2"/>
      <c r="S41" s="2"/>
      <c r="T41" s="2"/>
      <c r="U41" s="3"/>
    </row>
    <row r="42" spans="1:21" ht="15">
      <c r="A42" s="47" t="s">
        <v>33</v>
      </c>
      <c r="B42" s="2"/>
      <c r="C42" s="2"/>
      <c r="D42" s="2"/>
      <c r="E42" s="2"/>
      <c r="F42" s="2"/>
      <c r="G42" s="2"/>
      <c r="H42" s="2"/>
      <c r="I42" s="2"/>
      <c r="J42" s="2"/>
      <c r="K42" s="2"/>
      <c r="L42" s="2"/>
      <c r="M42" s="2"/>
      <c r="N42" s="2"/>
      <c r="O42" s="2"/>
      <c r="P42" s="2"/>
      <c r="Q42" s="2"/>
      <c r="R42" s="2"/>
      <c r="S42" s="2"/>
      <c r="T42" s="2"/>
      <c r="U42" s="3"/>
    </row>
    <row r="43" spans="1:21" ht="15">
      <c r="A43" s="47" t="s">
        <v>34</v>
      </c>
      <c r="B43" s="2"/>
      <c r="C43" s="2"/>
      <c r="D43" s="2"/>
      <c r="E43" s="2"/>
      <c r="F43" s="2"/>
      <c r="G43" s="2"/>
      <c r="H43" s="2"/>
      <c r="I43" s="2"/>
      <c r="J43" s="2"/>
      <c r="K43" s="2"/>
      <c r="L43" s="2"/>
      <c r="M43" s="2"/>
      <c r="N43" s="2"/>
      <c r="O43" s="2"/>
      <c r="P43" s="2"/>
      <c r="Q43" s="2"/>
      <c r="R43" s="2"/>
      <c r="S43" s="2"/>
      <c r="T43" s="2"/>
      <c r="U43" s="3"/>
    </row>
    <row r="44" spans="1:21" ht="34.5" customHeight="1">
      <c r="A44" s="47"/>
      <c r="B44" s="2"/>
      <c r="C44" s="2"/>
      <c r="D44" s="2"/>
      <c r="E44" s="2"/>
      <c r="F44" s="2"/>
      <c r="G44" s="2"/>
      <c r="H44" s="2"/>
      <c r="I44" s="2"/>
      <c r="J44" s="164" t="s">
        <v>36</v>
      </c>
      <c r="K44" s="164"/>
      <c r="L44" s="164"/>
      <c r="M44" s="164"/>
      <c r="N44" s="164"/>
      <c r="O44" s="164"/>
      <c r="P44" s="164"/>
      <c r="Q44" s="164"/>
      <c r="R44" s="164"/>
      <c r="S44" s="164"/>
      <c r="T44" s="164"/>
      <c r="U44" s="165"/>
    </row>
    <row r="45" spans="1:21" ht="27" customHeight="1">
      <c r="A45" s="47"/>
      <c r="B45" s="2"/>
      <c r="C45" s="2"/>
      <c r="D45" s="2"/>
      <c r="E45" s="2"/>
      <c r="F45" s="2"/>
      <c r="G45" s="2"/>
      <c r="H45" s="2"/>
      <c r="I45" s="2"/>
      <c r="J45" s="166" t="s">
        <v>35</v>
      </c>
      <c r="K45" s="166"/>
      <c r="L45" s="166"/>
      <c r="M45" s="166"/>
      <c r="N45" s="166"/>
      <c r="O45" s="166"/>
      <c r="P45" s="166"/>
      <c r="Q45" s="166"/>
      <c r="R45" s="166"/>
      <c r="S45" s="166"/>
      <c r="T45" s="166"/>
      <c r="U45" s="3"/>
    </row>
    <row r="46" spans="1:21" ht="9.75" customHeight="1">
      <c r="A46" s="47"/>
      <c r="B46" s="173" t="s">
        <v>40</v>
      </c>
      <c r="C46" s="174"/>
      <c r="D46" s="2"/>
      <c r="E46" s="2"/>
      <c r="F46" s="2"/>
      <c r="G46" s="2"/>
      <c r="H46" s="2"/>
      <c r="I46" s="2"/>
      <c r="J46" s="2"/>
      <c r="K46" s="2"/>
      <c r="L46" s="2"/>
      <c r="M46" s="2"/>
      <c r="N46" s="2"/>
      <c r="O46" s="2"/>
      <c r="P46" s="2"/>
      <c r="Q46" s="2"/>
      <c r="R46" s="2"/>
      <c r="S46" s="2"/>
      <c r="T46" s="2"/>
      <c r="U46" s="3"/>
    </row>
    <row r="47" spans="1:21" ht="30" customHeight="1">
      <c r="A47" s="47"/>
      <c r="B47" s="175"/>
      <c r="C47" s="176"/>
      <c r="D47" s="2"/>
      <c r="E47" s="2"/>
      <c r="F47" s="2"/>
      <c r="G47" s="2"/>
      <c r="H47" s="2"/>
      <c r="I47" s="2"/>
      <c r="J47" s="2"/>
      <c r="K47" s="2"/>
      <c r="L47" s="2" t="s">
        <v>37</v>
      </c>
      <c r="M47" s="2"/>
      <c r="N47" s="2"/>
      <c r="O47" s="2"/>
      <c r="P47" s="2"/>
      <c r="Q47" s="2"/>
      <c r="R47" s="2"/>
      <c r="S47" s="2"/>
      <c r="T47" s="2"/>
      <c r="U47" s="3"/>
    </row>
    <row r="48" spans="1:21" ht="15">
      <c r="A48" s="4"/>
      <c r="B48" s="1"/>
      <c r="C48" s="1"/>
      <c r="D48" s="1"/>
      <c r="E48" s="1"/>
      <c r="F48" s="1"/>
      <c r="G48" s="1"/>
      <c r="H48" s="1"/>
      <c r="I48" s="1"/>
      <c r="J48" s="1"/>
      <c r="K48" s="1"/>
      <c r="L48" s="1"/>
      <c r="M48" s="1"/>
      <c r="N48" s="1"/>
      <c r="O48" s="1"/>
      <c r="P48" s="1"/>
      <c r="Q48" s="1"/>
      <c r="R48" s="1"/>
      <c r="S48" s="1"/>
      <c r="T48" s="1"/>
      <c r="U48" s="5"/>
    </row>
    <row r="49" spans="1:21" ht="15">
      <c r="A49" s="180" t="s">
        <v>42</v>
      </c>
      <c r="B49" s="181"/>
      <c r="C49" s="181"/>
      <c r="D49" s="181"/>
      <c r="E49" s="181"/>
      <c r="F49" s="181"/>
      <c r="G49" s="181"/>
      <c r="H49" s="181"/>
      <c r="I49" s="181"/>
      <c r="J49" s="181"/>
      <c r="K49" s="181"/>
      <c r="L49" s="181"/>
      <c r="M49" s="181"/>
      <c r="N49" s="181"/>
      <c r="O49" s="181"/>
      <c r="P49" s="181"/>
      <c r="Q49" s="181"/>
      <c r="R49" s="181"/>
      <c r="S49" s="181"/>
      <c r="T49" s="181"/>
      <c r="U49" s="182"/>
    </row>
    <row r="50" spans="1:21" ht="48.75" customHeight="1">
      <c r="A50" s="177" t="s">
        <v>43</v>
      </c>
      <c r="B50" s="178"/>
      <c r="C50" s="178"/>
      <c r="D50" s="178"/>
      <c r="E50" s="178"/>
      <c r="F50" s="61"/>
      <c r="G50" s="61"/>
      <c r="H50" s="178" t="s">
        <v>44</v>
      </c>
      <c r="I50" s="178"/>
      <c r="J50" s="178"/>
      <c r="K50" s="178"/>
      <c r="L50" s="178"/>
      <c r="M50" s="178"/>
      <c r="N50" s="178"/>
      <c r="O50" s="178"/>
      <c r="P50" s="61"/>
      <c r="Q50" s="61"/>
      <c r="R50" s="179" t="s">
        <v>45</v>
      </c>
      <c r="S50" s="179"/>
      <c r="T50" s="179"/>
      <c r="U50" s="59"/>
    </row>
    <row r="51" spans="1:21" ht="15">
      <c r="A51" s="47"/>
      <c r="B51" s="2"/>
      <c r="C51" s="2"/>
      <c r="D51" s="2"/>
      <c r="E51" s="2"/>
      <c r="F51" s="2"/>
      <c r="G51" s="2"/>
      <c r="H51" s="2"/>
      <c r="I51" s="2"/>
      <c r="J51" s="2"/>
      <c r="K51" s="2"/>
      <c r="L51" s="2"/>
      <c r="M51" s="2"/>
      <c r="N51" s="2"/>
      <c r="O51" s="2"/>
      <c r="P51" s="2"/>
      <c r="Q51" s="2"/>
      <c r="R51" s="62"/>
      <c r="S51" s="2"/>
      <c r="T51" s="2"/>
      <c r="U51" s="3"/>
    </row>
    <row r="52" spans="1:21" ht="15">
      <c r="A52" s="47"/>
      <c r="B52" s="2"/>
      <c r="C52" s="2"/>
      <c r="D52" s="2"/>
      <c r="E52" s="2"/>
      <c r="F52" s="2"/>
      <c r="G52" s="2"/>
      <c r="H52" s="2"/>
      <c r="I52" s="2"/>
      <c r="J52" s="2"/>
      <c r="K52" s="2"/>
      <c r="L52" s="2"/>
      <c r="M52" s="2"/>
      <c r="N52" s="63"/>
      <c r="O52" s="2"/>
      <c r="P52" s="2"/>
      <c r="Q52" s="2"/>
      <c r="R52" s="2"/>
      <c r="S52" s="2"/>
      <c r="T52" s="2"/>
      <c r="U52" s="3"/>
    </row>
    <row r="53" spans="1:21" ht="15">
      <c r="A53" s="47"/>
      <c r="B53" s="2"/>
      <c r="C53" s="2"/>
      <c r="D53" s="2"/>
      <c r="E53" s="2"/>
      <c r="F53" s="2"/>
      <c r="G53" s="2"/>
      <c r="H53" s="2"/>
      <c r="I53" s="2"/>
      <c r="J53" s="2"/>
      <c r="K53" s="2"/>
      <c r="L53" s="2"/>
      <c r="M53" s="2"/>
      <c r="N53" s="2"/>
      <c r="O53" s="2"/>
      <c r="P53" s="2"/>
      <c r="Q53" s="2"/>
      <c r="R53" s="2"/>
      <c r="S53" s="2"/>
      <c r="T53" s="2"/>
      <c r="U53" s="3"/>
    </row>
    <row r="54" spans="1:21" ht="15">
      <c r="A54" s="47"/>
      <c r="B54" s="2"/>
      <c r="C54" s="2"/>
      <c r="D54" s="2"/>
      <c r="E54" s="2"/>
      <c r="F54" s="2"/>
      <c r="G54" s="2"/>
      <c r="H54" s="2"/>
      <c r="I54" s="2"/>
      <c r="J54" s="2"/>
      <c r="K54" s="2"/>
      <c r="L54" s="2"/>
      <c r="M54" s="2"/>
      <c r="N54" s="2"/>
      <c r="O54" s="2"/>
      <c r="P54" s="2"/>
      <c r="Q54" s="2"/>
      <c r="R54" s="2"/>
      <c r="S54" s="2"/>
      <c r="T54" s="2"/>
      <c r="U54" s="3"/>
    </row>
    <row r="55" spans="1:21" ht="15">
      <c r="A55" s="47"/>
      <c r="B55" s="2"/>
      <c r="C55" s="2"/>
      <c r="D55" s="2"/>
      <c r="E55" s="2"/>
      <c r="F55" s="2"/>
      <c r="G55" s="2"/>
      <c r="H55" s="2"/>
      <c r="I55" s="2"/>
      <c r="J55" s="2"/>
      <c r="K55" s="2"/>
      <c r="L55" s="2"/>
      <c r="M55" s="2"/>
      <c r="N55" s="2"/>
      <c r="O55" s="2"/>
      <c r="P55" s="2"/>
      <c r="Q55" s="2"/>
      <c r="R55" s="2"/>
      <c r="S55" s="2"/>
      <c r="T55" s="2"/>
      <c r="U55" s="3"/>
    </row>
    <row r="56" spans="1:21" ht="15">
      <c r="A56" s="47"/>
      <c r="B56" s="2"/>
      <c r="C56" s="2"/>
      <c r="D56" s="2"/>
      <c r="E56" s="2"/>
      <c r="F56" s="2"/>
      <c r="G56" s="2"/>
      <c r="H56" s="2"/>
      <c r="I56" s="2"/>
      <c r="J56" s="2"/>
      <c r="K56" s="2"/>
      <c r="L56" s="2"/>
      <c r="M56" s="2"/>
      <c r="N56" s="2"/>
      <c r="O56" s="2"/>
      <c r="P56" s="2"/>
      <c r="Q56" s="2"/>
      <c r="R56" s="2"/>
      <c r="S56" s="2"/>
      <c r="T56" s="2"/>
      <c r="U56" s="3"/>
    </row>
    <row r="57" spans="1:21" ht="15">
      <c r="A57" s="47"/>
      <c r="B57" s="2"/>
      <c r="C57" s="2"/>
      <c r="D57" s="2"/>
      <c r="E57" s="2"/>
      <c r="F57" s="2"/>
      <c r="G57" s="2"/>
      <c r="H57" s="2"/>
      <c r="I57" s="2"/>
      <c r="J57" s="2"/>
      <c r="K57" s="2"/>
      <c r="L57" s="2"/>
      <c r="M57" s="2"/>
      <c r="N57" s="2"/>
      <c r="O57" s="2"/>
      <c r="P57" s="2"/>
      <c r="Q57" s="2"/>
      <c r="R57" s="2"/>
      <c r="S57" s="2"/>
      <c r="T57" s="2"/>
      <c r="U57" s="3"/>
    </row>
    <row r="58" spans="1:21" ht="15">
      <c r="A58" s="47"/>
      <c r="B58" s="2"/>
      <c r="C58" s="2"/>
      <c r="D58" s="2"/>
      <c r="E58" s="2"/>
      <c r="F58" s="2"/>
      <c r="G58" s="2"/>
      <c r="H58" s="2"/>
      <c r="I58" s="2"/>
      <c r="J58" s="2"/>
      <c r="K58" s="2"/>
      <c r="L58" s="2"/>
      <c r="M58" s="2"/>
      <c r="N58" s="2"/>
      <c r="O58" s="2"/>
      <c r="P58" s="2"/>
      <c r="Q58" s="2"/>
      <c r="R58" s="2"/>
      <c r="S58" s="2"/>
      <c r="T58" s="2"/>
      <c r="U58" s="3"/>
    </row>
    <row r="59" spans="1:21" ht="15">
      <c r="A59" s="47"/>
      <c r="B59" s="2"/>
      <c r="C59" s="2"/>
      <c r="D59" s="2"/>
      <c r="E59" s="2"/>
      <c r="F59" s="2"/>
      <c r="G59" s="2"/>
      <c r="H59" s="2"/>
      <c r="I59" s="2"/>
      <c r="J59" s="2"/>
      <c r="K59" s="2"/>
      <c r="L59" s="2"/>
      <c r="M59" s="2"/>
      <c r="N59" s="2"/>
      <c r="O59" s="2"/>
      <c r="P59" s="2"/>
      <c r="Q59" s="2"/>
      <c r="R59" s="2"/>
      <c r="S59" s="2"/>
      <c r="T59" s="2"/>
      <c r="U59" s="3"/>
    </row>
    <row r="60" spans="1:21" ht="15">
      <c r="A60" s="47"/>
      <c r="B60" s="2"/>
      <c r="C60" s="2"/>
      <c r="D60" s="2"/>
      <c r="E60" s="2"/>
      <c r="F60" s="2"/>
      <c r="G60" s="2"/>
      <c r="H60" s="2"/>
      <c r="I60" s="2"/>
      <c r="J60" s="2"/>
      <c r="K60" s="2"/>
      <c r="L60" s="2"/>
      <c r="M60" s="2"/>
      <c r="N60" s="2"/>
      <c r="O60" s="2"/>
      <c r="P60" s="2"/>
      <c r="Q60" s="2"/>
      <c r="R60" s="2"/>
      <c r="S60" s="2"/>
      <c r="T60" s="2"/>
      <c r="U60" s="3"/>
    </row>
    <row r="61" spans="1:21" ht="15">
      <c r="A61" s="47"/>
      <c r="B61" s="2"/>
      <c r="C61" s="2"/>
      <c r="D61" s="2"/>
      <c r="E61" s="2"/>
      <c r="F61" s="2"/>
      <c r="G61" s="2"/>
      <c r="H61" s="2"/>
      <c r="I61" s="2"/>
      <c r="J61" s="2"/>
      <c r="K61" s="2"/>
      <c r="L61" s="2"/>
      <c r="M61" s="2"/>
      <c r="N61" s="2"/>
      <c r="O61" s="2"/>
      <c r="P61" s="2"/>
      <c r="Q61" s="2"/>
      <c r="R61" s="2"/>
      <c r="S61" s="2"/>
      <c r="T61" s="2"/>
      <c r="U61" s="3"/>
    </row>
    <row r="62" spans="1:21" ht="15">
      <c r="A62" s="4"/>
      <c r="B62" s="1"/>
      <c r="C62" s="1"/>
      <c r="D62" s="1"/>
      <c r="E62" s="1"/>
      <c r="F62" s="1"/>
      <c r="G62" s="1"/>
      <c r="H62" s="1"/>
      <c r="I62" s="1"/>
      <c r="J62" s="1"/>
      <c r="K62" s="1"/>
      <c r="L62" s="1"/>
      <c r="M62" s="1"/>
      <c r="N62" s="1"/>
      <c r="O62" s="1"/>
      <c r="P62" s="1"/>
      <c r="Q62" s="1"/>
      <c r="R62" s="1"/>
      <c r="S62" s="1"/>
      <c r="T62" s="1"/>
      <c r="U62" s="5"/>
    </row>
    <row r="63" spans="1:21" ht="15">
      <c r="A63" s="47"/>
      <c r="B63" s="2"/>
      <c r="C63" s="2"/>
      <c r="D63" s="2"/>
      <c r="E63" s="2"/>
      <c r="F63" s="2"/>
      <c r="G63" s="2"/>
      <c r="H63" s="2"/>
      <c r="I63" s="2"/>
      <c r="J63" s="2"/>
      <c r="K63" s="2"/>
      <c r="L63" s="2"/>
      <c r="M63" s="2"/>
      <c r="N63" s="2"/>
      <c r="O63" s="2"/>
      <c r="P63" s="2"/>
      <c r="Q63" s="2"/>
      <c r="R63" s="2"/>
      <c r="S63" s="2"/>
      <c r="T63" s="2"/>
      <c r="U63" s="3"/>
    </row>
    <row r="64" spans="1:21" ht="15">
      <c r="A64" s="47"/>
      <c r="B64" s="2"/>
      <c r="C64" s="2"/>
      <c r="D64" s="2"/>
      <c r="E64" s="2"/>
      <c r="F64" s="2"/>
      <c r="G64" s="2" t="s">
        <v>47</v>
      </c>
      <c r="H64" s="2"/>
      <c r="I64" s="2"/>
      <c r="J64" s="2"/>
      <c r="K64" s="2"/>
      <c r="L64" s="2"/>
      <c r="M64" s="2"/>
      <c r="N64" s="2"/>
      <c r="O64" s="2"/>
      <c r="P64" s="2"/>
      <c r="Q64" s="2"/>
      <c r="R64" s="2"/>
      <c r="S64" s="2"/>
      <c r="T64" s="2"/>
      <c r="U64" s="3"/>
    </row>
    <row r="65" spans="1:21" ht="15">
      <c r="A65" s="47" t="s">
        <v>46</v>
      </c>
      <c r="B65" s="2"/>
      <c r="C65" s="2"/>
      <c r="D65" s="2"/>
      <c r="E65" s="2"/>
      <c r="F65" s="2"/>
      <c r="G65" s="2"/>
      <c r="H65" s="2"/>
      <c r="I65" s="2"/>
      <c r="J65" s="2"/>
      <c r="K65" s="2"/>
      <c r="L65" s="2"/>
      <c r="M65" s="2"/>
      <c r="N65" s="2"/>
      <c r="O65" s="2"/>
      <c r="P65" s="2"/>
      <c r="Q65" s="2"/>
      <c r="R65" s="2"/>
      <c r="S65" s="2"/>
      <c r="T65" s="2"/>
      <c r="U65" s="3"/>
    </row>
    <row r="66" spans="1:21" ht="15">
      <c r="A66" s="47"/>
      <c r="B66" s="2"/>
      <c r="C66" s="2"/>
      <c r="D66" s="2"/>
      <c r="E66" s="2"/>
      <c r="F66" s="2"/>
      <c r="G66" s="2"/>
      <c r="H66" s="2"/>
      <c r="I66" s="2"/>
      <c r="J66" s="2"/>
      <c r="K66" s="2"/>
      <c r="L66" s="2"/>
      <c r="M66" s="2"/>
      <c r="N66" s="2"/>
      <c r="O66" s="2"/>
      <c r="P66" s="2"/>
      <c r="Q66" s="2"/>
      <c r="R66" s="2"/>
      <c r="S66" s="2"/>
      <c r="T66" s="2"/>
      <c r="U66" s="3"/>
    </row>
    <row r="67" spans="1:21" ht="15">
      <c r="A67" s="47"/>
      <c r="B67" s="2"/>
      <c r="C67" s="2"/>
      <c r="D67" s="2"/>
      <c r="E67" s="2"/>
      <c r="F67" s="2"/>
      <c r="G67" s="2"/>
      <c r="H67" s="2"/>
      <c r="I67" s="2"/>
      <c r="J67" s="2"/>
      <c r="K67" s="2"/>
      <c r="L67" s="2"/>
      <c r="M67" s="2"/>
      <c r="N67" s="2"/>
      <c r="O67" s="2"/>
      <c r="P67" s="2"/>
      <c r="Q67" s="2"/>
      <c r="R67" s="2"/>
      <c r="S67" s="2"/>
      <c r="T67" s="2"/>
      <c r="U67" s="3"/>
    </row>
    <row r="68" spans="1:21" ht="15">
      <c r="A68" s="47"/>
      <c r="B68" s="2"/>
      <c r="C68" s="2"/>
      <c r="D68" s="2"/>
      <c r="E68" s="2"/>
      <c r="F68" s="2"/>
      <c r="G68" s="2"/>
      <c r="H68" s="2"/>
      <c r="I68" s="2"/>
      <c r="J68" s="2"/>
      <c r="K68" s="2"/>
      <c r="L68" s="2"/>
      <c r="M68" s="2"/>
      <c r="N68" s="2"/>
      <c r="O68" s="2"/>
      <c r="P68" s="2"/>
      <c r="Q68" s="2"/>
      <c r="R68" s="2"/>
      <c r="S68" s="2"/>
      <c r="T68" s="2"/>
      <c r="U68" s="3"/>
    </row>
    <row r="69" spans="1:21" ht="15">
      <c r="A69" s="47"/>
      <c r="B69" s="2"/>
      <c r="C69" s="2"/>
      <c r="D69" s="2"/>
      <c r="E69" s="2"/>
      <c r="F69" s="2"/>
      <c r="G69" s="2"/>
      <c r="H69" s="2"/>
      <c r="I69" s="2"/>
      <c r="J69" s="2"/>
      <c r="K69" s="2"/>
      <c r="L69" s="2"/>
      <c r="M69" s="2"/>
      <c r="N69" s="2" t="s">
        <v>48</v>
      </c>
      <c r="O69" s="2"/>
      <c r="P69" s="2"/>
      <c r="Q69" s="2"/>
      <c r="R69" s="2"/>
      <c r="S69" s="2"/>
      <c r="T69" s="2"/>
      <c r="U69" s="3"/>
    </row>
    <row r="70" spans="1:21" ht="15">
      <c r="A70" s="47"/>
      <c r="B70" s="2"/>
      <c r="C70" s="2"/>
      <c r="D70" s="2"/>
      <c r="E70" s="2"/>
      <c r="F70" s="2"/>
      <c r="G70" s="2"/>
      <c r="H70" s="2"/>
      <c r="I70" s="2"/>
      <c r="J70" s="2"/>
      <c r="K70" s="2"/>
      <c r="L70" s="2"/>
      <c r="M70" s="2"/>
      <c r="N70" s="2"/>
      <c r="O70" s="2"/>
      <c r="P70" s="2"/>
      <c r="Q70" s="2"/>
      <c r="R70" s="2"/>
      <c r="S70" s="2"/>
      <c r="T70" s="2"/>
      <c r="U70" s="3"/>
    </row>
    <row r="71" spans="1:21" ht="15">
      <c r="A71" s="4"/>
      <c r="B71" s="1"/>
      <c r="C71" s="1"/>
      <c r="D71" s="1"/>
      <c r="E71" s="1"/>
      <c r="F71" s="1"/>
      <c r="G71" s="1"/>
      <c r="H71" s="1"/>
      <c r="I71" s="1"/>
      <c r="J71" s="1"/>
      <c r="K71" s="1"/>
      <c r="L71" s="1"/>
      <c r="M71" s="1"/>
      <c r="N71" s="1"/>
      <c r="O71" s="1"/>
      <c r="P71" s="1"/>
      <c r="Q71" s="1"/>
      <c r="R71" s="1"/>
      <c r="S71" s="1"/>
      <c r="T71" s="1"/>
      <c r="U71" s="5"/>
    </row>
    <row r="72" spans="1:21" ht="15">
      <c r="A72" s="47"/>
      <c r="B72" s="2"/>
      <c r="C72" s="2"/>
      <c r="D72" s="2"/>
      <c r="E72" s="2"/>
      <c r="F72" s="2"/>
      <c r="G72" s="2"/>
      <c r="H72" s="2"/>
      <c r="I72" s="2"/>
      <c r="J72" s="2"/>
      <c r="K72" s="2"/>
      <c r="L72" s="2"/>
      <c r="M72" s="2"/>
      <c r="N72" s="2"/>
      <c r="O72" s="2"/>
      <c r="P72" s="2"/>
      <c r="Q72" s="2"/>
      <c r="R72" s="2"/>
      <c r="S72" s="2"/>
      <c r="T72" s="2"/>
      <c r="U72" s="3"/>
    </row>
    <row r="73" spans="1:21" ht="15">
      <c r="A73" s="47"/>
      <c r="B73" s="2"/>
      <c r="C73" s="2"/>
      <c r="D73" s="2"/>
      <c r="E73" s="2"/>
      <c r="F73" s="2"/>
      <c r="G73" s="2" t="s">
        <v>49</v>
      </c>
      <c r="H73" s="2"/>
      <c r="I73" s="2"/>
      <c r="J73" s="2"/>
      <c r="K73" s="2"/>
      <c r="L73" s="2"/>
      <c r="M73" s="2"/>
      <c r="N73" s="2"/>
      <c r="O73" s="2"/>
      <c r="P73" s="2"/>
      <c r="Q73" s="2"/>
      <c r="R73" s="2"/>
      <c r="S73" s="2"/>
      <c r="T73" s="2"/>
      <c r="U73" s="3"/>
    </row>
    <row r="74" spans="1:21" ht="22.5" customHeight="1">
      <c r="A74" s="47"/>
      <c r="B74" s="2" t="s">
        <v>50</v>
      </c>
      <c r="C74" s="2"/>
      <c r="D74" s="2"/>
      <c r="E74" s="2"/>
      <c r="F74" s="2"/>
      <c r="G74" s="2"/>
      <c r="H74" s="2"/>
      <c r="I74" s="2"/>
      <c r="J74" s="2"/>
      <c r="K74" s="2"/>
      <c r="L74" s="2" t="s">
        <v>53</v>
      </c>
      <c r="M74" s="2"/>
      <c r="N74" s="2"/>
      <c r="O74" s="2"/>
      <c r="P74" s="2"/>
      <c r="Q74" s="2"/>
      <c r="R74" s="2"/>
      <c r="S74" s="2"/>
      <c r="T74" s="2"/>
      <c r="U74" s="3"/>
    </row>
    <row r="75" spans="1:21" ht="22.5" customHeight="1">
      <c r="A75" s="47"/>
      <c r="B75" s="2" t="s">
        <v>51</v>
      </c>
      <c r="C75" s="2"/>
      <c r="D75" s="2"/>
      <c r="E75" s="2"/>
      <c r="F75" s="2"/>
      <c r="G75" s="2"/>
      <c r="H75" s="2"/>
      <c r="I75" s="2"/>
      <c r="J75" s="2"/>
      <c r="K75" s="2"/>
      <c r="L75" s="2" t="s">
        <v>53</v>
      </c>
      <c r="M75" s="2"/>
      <c r="N75" s="2"/>
      <c r="O75" s="2"/>
      <c r="P75" s="2"/>
      <c r="Q75" s="2"/>
      <c r="R75" s="2"/>
      <c r="S75" s="2"/>
      <c r="T75" s="2"/>
      <c r="U75" s="3"/>
    </row>
    <row r="76" spans="1:21" ht="22.5" customHeight="1">
      <c r="A76" s="47"/>
      <c r="B76" s="2" t="s">
        <v>52</v>
      </c>
      <c r="C76" s="2"/>
      <c r="D76" s="2"/>
      <c r="E76" s="2"/>
      <c r="F76" s="2"/>
      <c r="G76" s="2"/>
      <c r="H76" s="2"/>
      <c r="I76" s="2"/>
      <c r="J76" s="2"/>
      <c r="K76" s="2"/>
      <c r="L76" s="2" t="s">
        <v>53</v>
      </c>
      <c r="M76" s="2"/>
      <c r="N76" s="2"/>
      <c r="O76" s="2"/>
      <c r="P76" s="2"/>
      <c r="Q76" s="2"/>
      <c r="R76" s="2"/>
      <c r="S76" s="2"/>
      <c r="T76" s="2"/>
      <c r="U76" s="3"/>
    </row>
    <row r="77" spans="1:21" ht="15">
      <c r="A77" s="47"/>
      <c r="B77" s="2"/>
      <c r="C77" s="2"/>
      <c r="D77" s="2"/>
      <c r="E77" s="2"/>
      <c r="F77" s="2"/>
      <c r="G77" s="2"/>
      <c r="H77" s="2"/>
      <c r="I77" s="2"/>
      <c r="J77" s="2"/>
      <c r="K77" s="2"/>
      <c r="L77" s="2"/>
      <c r="M77" s="2"/>
      <c r="N77" s="2"/>
      <c r="O77" s="2"/>
      <c r="P77" s="2"/>
      <c r="Q77" s="2"/>
      <c r="R77" s="2"/>
      <c r="S77" s="2"/>
      <c r="T77" s="2"/>
      <c r="U77" s="3"/>
    </row>
    <row r="78" spans="1:21" ht="15">
      <c r="A78" s="47"/>
      <c r="B78" s="2"/>
      <c r="C78" s="2"/>
      <c r="D78" s="2"/>
      <c r="E78" s="2"/>
      <c r="F78" s="2"/>
      <c r="G78" s="2"/>
      <c r="H78" s="2"/>
      <c r="I78" s="2"/>
      <c r="J78" s="2"/>
      <c r="K78" s="2"/>
      <c r="L78" s="2"/>
      <c r="M78" s="2"/>
      <c r="N78" s="2"/>
      <c r="O78" s="2"/>
      <c r="P78" s="2"/>
      <c r="Q78" s="2"/>
      <c r="R78" s="2"/>
      <c r="S78" s="2"/>
      <c r="T78" s="2"/>
      <c r="U78" s="3"/>
    </row>
    <row r="79" spans="1:21" ht="15">
      <c r="A79" s="47"/>
      <c r="B79" s="2"/>
      <c r="C79" s="2"/>
      <c r="D79" s="2"/>
      <c r="E79" s="2"/>
      <c r="F79" s="2"/>
      <c r="G79" s="2"/>
      <c r="H79" s="2"/>
      <c r="I79" s="2"/>
      <c r="J79" s="2"/>
      <c r="K79" s="2"/>
      <c r="L79" s="2"/>
      <c r="M79" s="2"/>
      <c r="N79" s="2"/>
      <c r="O79" s="2"/>
      <c r="P79" s="2"/>
      <c r="Q79" s="2"/>
      <c r="R79" s="2"/>
      <c r="S79" s="2"/>
      <c r="T79" s="2"/>
      <c r="U79" s="3"/>
    </row>
    <row r="80" spans="1:21" ht="15">
      <c r="A80" s="47"/>
      <c r="B80" s="2"/>
      <c r="C80" s="2"/>
      <c r="D80" s="2"/>
      <c r="E80" s="2"/>
      <c r="F80" s="2"/>
      <c r="G80" s="2"/>
      <c r="H80" s="2"/>
      <c r="I80" s="2"/>
      <c r="J80" s="2"/>
      <c r="K80" s="2"/>
      <c r="L80" s="2"/>
      <c r="M80" s="2"/>
      <c r="N80" s="2"/>
      <c r="O80" s="2"/>
      <c r="P80" s="2"/>
      <c r="Q80" s="2"/>
      <c r="R80" s="2"/>
      <c r="S80" s="2"/>
      <c r="T80" s="2"/>
      <c r="U80" s="3"/>
    </row>
    <row r="81" spans="1:21" ht="15">
      <c r="A81" s="47"/>
      <c r="B81" s="2"/>
      <c r="C81" s="2"/>
      <c r="D81" s="2"/>
      <c r="E81" s="2"/>
      <c r="F81" s="2"/>
      <c r="G81" s="2"/>
      <c r="H81" s="2"/>
      <c r="I81" s="2"/>
      <c r="J81" s="2"/>
      <c r="K81" s="2"/>
      <c r="L81" s="2"/>
      <c r="M81" s="2"/>
      <c r="N81" s="2"/>
      <c r="O81" s="2"/>
      <c r="P81" s="2"/>
      <c r="Q81" s="2"/>
      <c r="R81" s="2"/>
      <c r="S81" s="2"/>
      <c r="T81" s="2"/>
      <c r="U81" s="3"/>
    </row>
    <row r="82" spans="1:21" ht="15">
      <c r="A82" s="4"/>
      <c r="B82" s="1"/>
      <c r="C82" s="1"/>
      <c r="D82" s="1"/>
      <c r="E82" s="1"/>
      <c r="F82" s="1"/>
      <c r="G82" s="1"/>
      <c r="H82" s="1"/>
      <c r="I82" s="1"/>
      <c r="J82" s="1"/>
      <c r="K82" s="1"/>
      <c r="L82" s="1"/>
      <c r="M82" s="1"/>
      <c r="N82" s="1"/>
      <c r="O82" s="1"/>
      <c r="P82" s="1"/>
      <c r="Q82" s="1"/>
      <c r="R82" s="1"/>
      <c r="S82" s="1"/>
      <c r="T82" s="1"/>
      <c r="U82" s="5"/>
    </row>
    <row r="83" spans="1:21" ht="15">
      <c r="A83" s="47"/>
      <c r="B83" s="2"/>
      <c r="C83" s="2"/>
      <c r="D83" s="2"/>
      <c r="E83" s="2"/>
      <c r="F83" s="2" t="s">
        <v>54</v>
      </c>
      <c r="G83" s="2"/>
      <c r="H83" s="2"/>
      <c r="I83" s="2"/>
      <c r="J83" s="2"/>
      <c r="K83" s="2"/>
      <c r="L83" s="2"/>
      <c r="M83" s="2"/>
      <c r="N83" s="2"/>
      <c r="O83" s="2"/>
      <c r="P83" s="2"/>
      <c r="Q83" s="2"/>
      <c r="R83" s="2"/>
      <c r="S83" s="2"/>
      <c r="T83" s="2"/>
      <c r="U83" s="3"/>
    </row>
    <row r="84" spans="1:21" ht="15">
      <c r="A84" s="47"/>
      <c r="B84" s="2"/>
      <c r="C84" s="2"/>
      <c r="D84" s="2"/>
      <c r="E84" s="2"/>
      <c r="F84" s="2"/>
      <c r="G84" s="2"/>
      <c r="H84" s="2"/>
      <c r="I84" s="2"/>
      <c r="J84" s="2"/>
      <c r="K84" s="2"/>
      <c r="L84" s="2"/>
      <c r="M84" s="2"/>
      <c r="N84" s="2"/>
      <c r="O84" s="2"/>
      <c r="P84" s="2"/>
      <c r="Q84" s="2"/>
      <c r="R84" s="2"/>
      <c r="S84" s="2"/>
      <c r="T84" s="2"/>
      <c r="U84" s="3"/>
    </row>
    <row r="85" spans="1:21" ht="15">
      <c r="A85" s="47"/>
      <c r="B85" s="2"/>
      <c r="C85" s="2"/>
      <c r="D85" s="2"/>
      <c r="E85" s="2"/>
      <c r="F85" s="2"/>
      <c r="G85" s="2"/>
      <c r="H85" s="2"/>
      <c r="I85" s="2"/>
      <c r="J85" s="2"/>
      <c r="K85" s="2"/>
      <c r="L85" s="2"/>
      <c r="M85" s="2"/>
      <c r="N85" s="2"/>
      <c r="O85" s="2"/>
      <c r="P85" s="2"/>
      <c r="Q85" s="2"/>
      <c r="R85" s="2"/>
      <c r="S85" s="2"/>
      <c r="T85" s="2"/>
      <c r="U85" s="3"/>
    </row>
    <row r="86" spans="1:21" ht="15">
      <c r="A86" s="47"/>
      <c r="B86" s="2"/>
      <c r="C86" s="2"/>
      <c r="D86" s="2"/>
      <c r="E86" s="2"/>
      <c r="F86" s="2"/>
      <c r="G86" s="2"/>
      <c r="H86" s="2"/>
      <c r="I86" s="2"/>
      <c r="J86" s="2"/>
      <c r="K86" s="2"/>
      <c r="L86" s="2"/>
      <c r="M86" s="2"/>
      <c r="N86" s="2"/>
      <c r="O86" s="2"/>
      <c r="P86" s="2"/>
      <c r="Q86" s="2"/>
      <c r="R86" s="2"/>
      <c r="S86" s="2"/>
      <c r="T86" s="2"/>
      <c r="U86" s="3"/>
    </row>
    <row r="87" spans="1:21" ht="15">
      <c r="A87" s="47"/>
      <c r="B87" s="2"/>
      <c r="C87" s="2"/>
      <c r="D87" s="2"/>
      <c r="E87" s="2"/>
      <c r="F87" s="2"/>
      <c r="G87" s="2"/>
      <c r="H87" s="2"/>
      <c r="I87" s="2"/>
      <c r="J87" s="2"/>
      <c r="K87" s="2"/>
      <c r="L87" s="2"/>
      <c r="M87" s="2"/>
      <c r="N87" s="2"/>
      <c r="O87" s="2"/>
      <c r="P87" s="2"/>
      <c r="Q87" s="2"/>
      <c r="R87" s="2"/>
      <c r="S87" s="2"/>
      <c r="T87" s="2"/>
      <c r="U87" s="3"/>
    </row>
    <row r="88" spans="1:21" ht="15">
      <c r="A88" s="47"/>
      <c r="B88" s="2"/>
      <c r="C88" s="2"/>
      <c r="D88" s="2"/>
      <c r="E88" s="2"/>
      <c r="F88" s="2"/>
      <c r="G88" s="2"/>
      <c r="H88" s="2"/>
      <c r="I88" s="2"/>
      <c r="J88" s="2"/>
      <c r="K88" s="2"/>
      <c r="L88" s="2"/>
      <c r="M88" s="2"/>
      <c r="N88" s="2"/>
      <c r="O88" s="2"/>
      <c r="P88" s="2"/>
      <c r="Q88" s="2"/>
      <c r="R88" s="2"/>
      <c r="S88" s="2"/>
      <c r="T88" s="2"/>
      <c r="U88" s="3"/>
    </row>
    <row r="89" spans="1:21" ht="15">
      <c r="A89" s="47"/>
      <c r="B89" s="2"/>
      <c r="C89" s="2"/>
      <c r="D89" s="2"/>
      <c r="E89" s="2"/>
      <c r="F89" s="2"/>
      <c r="G89" s="2"/>
      <c r="H89" s="2"/>
      <c r="I89" s="2"/>
      <c r="J89" s="2"/>
      <c r="K89" s="2"/>
      <c r="L89" s="2"/>
      <c r="M89" s="2"/>
      <c r="N89" s="2"/>
      <c r="O89" s="2"/>
      <c r="P89" s="2"/>
      <c r="Q89" s="2"/>
      <c r="R89" s="2"/>
      <c r="S89" s="2"/>
      <c r="T89" s="2"/>
      <c r="U89" s="3"/>
    </row>
    <row r="90" spans="1:21" ht="15">
      <c r="A90" s="47"/>
      <c r="B90" s="2"/>
      <c r="C90" s="2"/>
      <c r="D90" s="2"/>
      <c r="E90" s="2"/>
      <c r="F90" s="2"/>
      <c r="G90" s="2"/>
      <c r="H90" s="2"/>
      <c r="I90" s="2"/>
      <c r="J90" s="2"/>
      <c r="K90" s="2"/>
      <c r="L90" s="2"/>
      <c r="M90" s="2"/>
      <c r="N90" s="2"/>
      <c r="O90" s="2"/>
      <c r="P90" s="2"/>
      <c r="Q90" s="2"/>
      <c r="R90" s="2"/>
      <c r="S90" s="2"/>
      <c r="T90" s="2"/>
      <c r="U90" s="3"/>
    </row>
    <row r="91" spans="1:21" ht="15">
      <c r="A91" s="47"/>
      <c r="B91" s="2"/>
      <c r="C91" s="2"/>
      <c r="D91" s="2"/>
      <c r="E91" s="2"/>
      <c r="F91" s="2"/>
      <c r="G91" s="2"/>
      <c r="H91" s="2"/>
      <c r="I91" s="2"/>
      <c r="J91" s="2"/>
      <c r="K91" s="2"/>
      <c r="L91" s="2"/>
      <c r="M91" s="2"/>
      <c r="N91" s="2"/>
      <c r="O91" s="2"/>
      <c r="P91" s="2"/>
      <c r="Q91" s="2"/>
      <c r="R91" s="2"/>
      <c r="S91" s="2"/>
      <c r="T91" s="2"/>
      <c r="U91" s="3"/>
    </row>
    <row r="92" spans="1:21" ht="15">
      <c r="A92" s="47"/>
      <c r="B92" s="2"/>
      <c r="C92" s="2"/>
      <c r="D92" s="2"/>
      <c r="E92" s="2"/>
      <c r="F92" s="2"/>
      <c r="G92" s="2"/>
      <c r="H92" s="2"/>
      <c r="I92" s="2"/>
      <c r="J92" s="2"/>
      <c r="K92" s="2"/>
      <c r="L92" s="2"/>
      <c r="M92" s="2"/>
      <c r="N92" s="2"/>
      <c r="O92" s="2"/>
      <c r="P92" s="2"/>
      <c r="Q92" s="2"/>
      <c r="R92" s="2"/>
      <c r="S92" s="2"/>
      <c r="T92" s="2"/>
      <c r="U92" s="3"/>
    </row>
    <row r="93" spans="1:21" ht="15">
      <c r="A93" s="4"/>
      <c r="B93" s="1"/>
      <c r="C93" s="1"/>
      <c r="D93" s="1"/>
      <c r="E93" s="1"/>
      <c r="F93" s="1"/>
      <c r="G93" s="1"/>
      <c r="H93" s="1"/>
      <c r="I93" s="1"/>
      <c r="J93" s="1"/>
      <c r="K93" s="1"/>
      <c r="L93" s="1"/>
      <c r="M93" s="1"/>
      <c r="N93" s="1"/>
      <c r="O93" s="1"/>
      <c r="P93" s="1"/>
      <c r="Q93" s="1"/>
      <c r="R93" s="1"/>
      <c r="S93" s="1"/>
      <c r="T93" s="1"/>
      <c r="U93" s="5"/>
    </row>
  </sheetData>
  <sheetProtection/>
  <mergeCells count="12">
    <mergeCell ref="B46:C47"/>
    <mergeCell ref="A50:E50"/>
    <mergeCell ref="H50:O50"/>
    <mergeCell ref="R50:T50"/>
    <mergeCell ref="A49:U49"/>
    <mergeCell ref="J6:K7"/>
    <mergeCell ref="M6:M7"/>
    <mergeCell ref="M25:P27"/>
    <mergeCell ref="J44:U44"/>
    <mergeCell ref="J45:T45"/>
    <mergeCell ref="A1:U1"/>
    <mergeCell ref="A2:U2"/>
  </mergeCells>
  <printOptions/>
  <pageMargins left="0.7" right="0.7" top="0.75" bottom="0.75" header="0.3" footer="0.3"/>
  <pageSetup fitToHeight="0" fitToWidth="1" horizontalDpi="600" verticalDpi="600" orientation="portrait" paperSize="9" r:id="rId1"/>
  <rowBreaks count="1" manualBreakCount="1">
    <brk id="48" max="255" man="1"/>
  </rowBreaks>
</worksheet>
</file>

<file path=xl/worksheets/sheet9.xml><?xml version="1.0" encoding="utf-8"?>
<worksheet xmlns="http://schemas.openxmlformats.org/spreadsheetml/2006/main" xmlns:r="http://schemas.openxmlformats.org/officeDocument/2006/relationships">
  <dimension ref="A1:L106"/>
  <sheetViews>
    <sheetView zoomScalePageLayoutView="0" workbookViewId="0" topLeftCell="A1">
      <selection activeCell="P8" sqref="P8"/>
    </sheetView>
  </sheetViews>
  <sheetFormatPr defaultColWidth="9.140625" defaultRowHeight="15"/>
  <cols>
    <col min="1" max="1" width="4.140625" style="31" customWidth="1"/>
    <col min="2" max="2" width="13.57421875" style="44" bestFit="1" customWidth="1"/>
    <col min="3" max="3" width="107.28125" style="31" bestFit="1" customWidth="1"/>
    <col min="4" max="5" width="3.00390625" style="31" hidden="1" customWidth="1"/>
    <col min="6" max="6" width="4.00390625" style="31" hidden="1" customWidth="1"/>
    <col min="7" max="7" width="2.00390625" style="31" hidden="1" customWidth="1"/>
    <col min="8" max="10" width="3.00390625" style="31" hidden="1" customWidth="1"/>
    <col min="11" max="11" width="12.8515625" style="31" hidden="1" customWidth="1"/>
    <col min="12" max="12" width="4.421875" style="31" customWidth="1"/>
    <col min="13" max="16384" width="9.140625" style="31" customWidth="1"/>
  </cols>
  <sheetData>
    <row r="1" spans="1:12" ht="24" customHeight="1" thickBot="1">
      <c r="A1" s="30"/>
      <c r="B1" s="185" t="s">
        <v>156</v>
      </c>
      <c r="C1" s="185"/>
      <c r="L1" s="30"/>
    </row>
    <row r="2" spans="1:12" ht="29.25" customHeight="1" thickTop="1">
      <c r="A2" s="30"/>
      <c r="B2" s="186" t="s">
        <v>157</v>
      </c>
      <c r="C2" s="187"/>
      <c r="L2" s="30"/>
    </row>
    <row r="3" spans="1:12" ht="32.25" customHeight="1">
      <c r="A3" s="30"/>
      <c r="B3" s="32" t="s">
        <v>158</v>
      </c>
      <c r="C3" s="33" t="s">
        <v>159</v>
      </c>
      <c r="L3" s="30"/>
    </row>
    <row r="4" spans="1:12" ht="27.75" customHeight="1">
      <c r="A4" s="30"/>
      <c r="B4" s="34">
        <f>DATA!P12</f>
        <v>25230.29</v>
      </c>
      <c r="C4" s="35" t="str">
        <f aca="true" t="shared" si="0" ref="C4:C24">IF(B4=0,"Zero Rupees Only",CONCATENATE(IF(D4="","",VLOOKUP(D4,$J$4:$K$102,2,0)),IF(D4="",""," Lakhs "),IF(E4="","",VLOOKUP(E4,$J$4:$K$102,2,0)),IF(E4="",""," Thousand "),IF(G4="","",VLOOKUP(G4,$J$4:$K$12,2,0)),IF(G4="",""," Hundred  "),IF(G4="","",IF(H4="","","and ")),IF(H4="","",VLOOKUP(H4,$J$4:$K$102,2,0))," Rupees ",IF(I4="","",VLOOKUP(I4,$J$4:$K$102,2,0)),IF(I4="",""," Paise")," only"))</f>
        <v>Twenty five Thousand Two Hundred  and Thirty  Rupees Twenty nine Paise only</v>
      </c>
      <c r="D4" s="31">
        <f aca="true" t="shared" si="1" ref="D4:D24">IF(INT(B4/100000)=0,"",INT(B4/100000))</f>
      </c>
      <c r="E4" s="31">
        <f aca="true" t="shared" si="2" ref="E4:E24">IF(INT((B4-INT(B4/100000)*100000)/1000)=0,"",INT((B4-INT(B4/100000)*100000)/1000))</f>
        <v>25</v>
      </c>
      <c r="F4" s="31">
        <f aca="true" t="shared" si="3" ref="F4:F24">INT(B4-INT(B4/1000)*1000)</f>
        <v>230</v>
      </c>
      <c r="G4" s="31">
        <f aca="true" t="shared" si="4" ref="G4:G24">IF(INT(F4/100)=0,"",INT(F4/100))</f>
        <v>2</v>
      </c>
      <c r="H4" s="31">
        <f aca="true" t="shared" si="5" ref="H4:H24">IF(F4-INT(F4/100)*100=0,"",F4-INT(F4/100)*100)</f>
        <v>30</v>
      </c>
      <c r="I4" s="31">
        <f aca="true" t="shared" si="6" ref="I4:I24">IF(B4*100-INT(B4)*100=0,"",B4*100-INT(B4)*100)</f>
        <v>29</v>
      </c>
      <c r="J4" s="31">
        <v>1</v>
      </c>
      <c r="K4" s="36" t="s">
        <v>160</v>
      </c>
      <c r="L4" s="30"/>
    </row>
    <row r="5" spans="1:12" ht="27.75" customHeight="1">
      <c r="A5" s="30"/>
      <c r="B5" s="34">
        <v>2532402.36</v>
      </c>
      <c r="C5" s="35" t="str">
        <f t="shared" si="0"/>
        <v>Twenty five Lakhs Thirty two Thousand Four Hundred  and Two Rupees Thirty six Paise only</v>
      </c>
      <c r="D5" s="31">
        <f t="shared" si="1"/>
        <v>25</v>
      </c>
      <c r="E5" s="31">
        <f t="shared" si="2"/>
        <v>32</v>
      </c>
      <c r="F5" s="31">
        <f t="shared" si="3"/>
        <v>402</v>
      </c>
      <c r="G5" s="31">
        <f t="shared" si="4"/>
        <v>4</v>
      </c>
      <c r="H5" s="31">
        <f t="shared" si="5"/>
        <v>2</v>
      </c>
      <c r="I5" s="31">
        <f t="shared" si="6"/>
        <v>36</v>
      </c>
      <c r="J5" s="31">
        <v>2</v>
      </c>
      <c r="K5" s="37" t="s">
        <v>161</v>
      </c>
      <c r="L5" s="30"/>
    </row>
    <row r="6" spans="1:12" ht="27.75" customHeight="1">
      <c r="A6" s="30"/>
      <c r="B6" s="34">
        <v>25.16</v>
      </c>
      <c r="C6" s="35" t="str">
        <f t="shared" si="0"/>
        <v>Twenty five Rupees Sixteen Paise only</v>
      </c>
      <c r="D6" s="31">
        <f t="shared" si="1"/>
      </c>
      <c r="E6" s="31">
        <f t="shared" si="2"/>
      </c>
      <c r="F6" s="31">
        <f t="shared" si="3"/>
        <v>25</v>
      </c>
      <c r="G6" s="31">
        <f t="shared" si="4"/>
      </c>
      <c r="H6" s="31">
        <f t="shared" si="5"/>
        <v>25</v>
      </c>
      <c r="I6" s="31">
        <f t="shared" si="6"/>
        <v>16</v>
      </c>
      <c r="J6" s="31">
        <v>3</v>
      </c>
      <c r="K6" s="37" t="s">
        <v>162</v>
      </c>
      <c r="L6" s="30"/>
    </row>
    <row r="7" spans="1:12" ht="27.75" customHeight="1">
      <c r="A7" s="30"/>
      <c r="B7" s="34">
        <v>26</v>
      </c>
      <c r="C7" s="38" t="str">
        <f t="shared" si="0"/>
        <v>Twenty six Rupees  only</v>
      </c>
      <c r="D7" s="31">
        <f t="shared" si="1"/>
      </c>
      <c r="E7" s="31">
        <f t="shared" si="2"/>
      </c>
      <c r="F7" s="31">
        <f t="shared" si="3"/>
        <v>26</v>
      </c>
      <c r="G7" s="31">
        <f t="shared" si="4"/>
      </c>
      <c r="H7" s="31">
        <f t="shared" si="5"/>
        <v>26</v>
      </c>
      <c r="I7" s="31">
        <f t="shared" si="6"/>
      </c>
      <c r="J7" s="31">
        <v>4</v>
      </c>
      <c r="K7" s="37" t="s">
        <v>163</v>
      </c>
      <c r="L7" s="30"/>
    </row>
    <row r="8" spans="1:12" ht="27.75" customHeight="1">
      <c r="A8" s="30"/>
      <c r="B8" s="34">
        <v>200.15</v>
      </c>
      <c r="C8" s="35" t="str">
        <f t="shared" si="0"/>
        <v>Two Hundred   Rupees Fifteen Paise only</v>
      </c>
      <c r="D8" s="31">
        <f t="shared" si="1"/>
      </c>
      <c r="E8" s="31">
        <f t="shared" si="2"/>
      </c>
      <c r="F8" s="31">
        <f t="shared" si="3"/>
        <v>200</v>
      </c>
      <c r="G8" s="31">
        <f t="shared" si="4"/>
        <v>2</v>
      </c>
      <c r="H8" s="31">
        <f t="shared" si="5"/>
      </c>
      <c r="I8" s="31">
        <f t="shared" si="6"/>
        <v>15</v>
      </c>
      <c r="J8" s="31">
        <v>5</v>
      </c>
      <c r="K8" s="37" t="s">
        <v>164</v>
      </c>
      <c r="L8" s="30"/>
    </row>
    <row r="9" spans="1:12" ht="27.75" customHeight="1">
      <c r="A9" s="30"/>
      <c r="B9" s="34">
        <v>0</v>
      </c>
      <c r="C9" s="35" t="str">
        <f t="shared" si="0"/>
        <v>Zero Rupees Only</v>
      </c>
      <c r="D9" s="31">
        <f t="shared" si="1"/>
      </c>
      <c r="E9" s="31">
        <f t="shared" si="2"/>
      </c>
      <c r="F9" s="31">
        <f t="shared" si="3"/>
        <v>0</v>
      </c>
      <c r="G9" s="31">
        <f t="shared" si="4"/>
      </c>
      <c r="H9" s="31">
        <f t="shared" si="5"/>
      </c>
      <c r="I9" s="31">
        <f t="shared" si="6"/>
      </c>
      <c r="J9" s="31">
        <v>6</v>
      </c>
      <c r="K9" s="37" t="s">
        <v>165</v>
      </c>
      <c r="L9" s="30"/>
    </row>
    <row r="10" spans="1:12" ht="27.75" customHeight="1">
      <c r="A10" s="30"/>
      <c r="B10" s="34">
        <v>250.65</v>
      </c>
      <c r="C10" s="35" t="str">
        <f t="shared" si="0"/>
        <v>Two Hundred  and Fifty Rupees Sixty five Paise only</v>
      </c>
      <c r="D10" s="31">
        <f t="shared" si="1"/>
      </c>
      <c r="E10" s="31">
        <f t="shared" si="2"/>
      </c>
      <c r="F10" s="31">
        <f t="shared" si="3"/>
        <v>250</v>
      </c>
      <c r="G10" s="31">
        <f t="shared" si="4"/>
        <v>2</v>
      </c>
      <c r="H10" s="31">
        <f t="shared" si="5"/>
        <v>50</v>
      </c>
      <c r="I10" s="31">
        <f t="shared" si="6"/>
        <v>65</v>
      </c>
      <c r="J10" s="31">
        <v>7</v>
      </c>
      <c r="K10" s="37" t="s">
        <v>166</v>
      </c>
      <c r="L10" s="30"/>
    </row>
    <row r="11" spans="1:12" ht="27.75" customHeight="1">
      <c r="A11" s="30"/>
      <c r="B11" s="34">
        <v>135256</v>
      </c>
      <c r="C11" s="35" t="str">
        <f t="shared" si="0"/>
        <v>One Lakhs Thirty five Thousand Two Hundred  and Fifty six Rupees  only</v>
      </c>
      <c r="D11" s="31">
        <f t="shared" si="1"/>
        <v>1</v>
      </c>
      <c r="E11" s="31">
        <f t="shared" si="2"/>
        <v>35</v>
      </c>
      <c r="F11" s="31">
        <f t="shared" si="3"/>
        <v>256</v>
      </c>
      <c r="G11" s="31">
        <f t="shared" si="4"/>
        <v>2</v>
      </c>
      <c r="H11" s="31">
        <f t="shared" si="5"/>
        <v>56</v>
      </c>
      <c r="I11" s="31">
        <f t="shared" si="6"/>
      </c>
      <c r="J11" s="31">
        <v>8</v>
      </c>
      <c r="K11" s="37" t="s">
        <v>167</v>
      </c>
      <c r="L11" s="30"/>
    </row>
    <row r="12" spans="1:12" ht="27.75" customHeight="1">
      <c r="A12" s="30"/>
      <c r="B12" s="34">
        <v>255.61</v>
      </c>
      <c r="C12" s="35" t="str">
        <f t="shared" si="0"/>
        <v>Two Hundred  and Fifty five Rupees Sixty one Paise only</v>
      </c>
      <c r="D12" s="31">
        <f t="shared" si="1"/>
      </c>
      <c r="E12" s="31">
        <f t="shared" si="2"/>
      </c>
      <c r="F12" s="31">
        <f t="shared" si="3"/>
        <v>255</v>
      </c>
      <c r="G12" s="31">
        <f t="shared" si="4"/>
        <v>2</v>
      </c>
      <c r="H12" s="31">
        <f t="shared" si="5"/>
        <v>55</v>
      </c>
      <c r="I12" s="31">
        <f t="shared" si="6"/>
        <v>61</v>
      </c>
      <c r="J12" s="31">
        <v>9</v>
      </c>
      <c r="K12" s="37" t="s">
        <v>168</v>
      </c>
      <c r="L12" s="30"/>
    </row>
    <row r="13" spans="1:12" ht="27.75" customHeight="1">
      <c r="A13" s="30"/>
      <c r="B13" s="34">
        <v>236.21</v>
      </c>
      <c r="C13" s="35" t="str">
        <f t="shared" si="0"/>
        <v>Two Hundred  and Thirty six Rupees Twenty one Paise only</v>
      </c>
      <c r="D13" s="31">
        <f t="shared" si="1"/>
      </c>
      <c r="E13" s="31">
        <f t="shared" si="2"/>
      </c>
      <c r="F13" s="31">
        <f t="shared" si="3"/>
        <v>236</v>
      </c>
      <c r="G13" s="31">
        <f t="shared" si="4"/>
        <v>2</v>
      </c>
      <c r="H13" s="31">
        <f t="shared" si="5"/>
        <v>36</v>
      </c>
      <c r="I13" s="31">
        <f t="shared" si="6"/>
        <v>21</v>
      </c>
      <c r="J13" s="31">
        <v>10</v>
      </c>
      <c r="K13" s="37" t="s">
        <v>169</v>
      </c>
      <c r="L13" s="30"/>
    </row>
    <row r="14" spans="1:12" ht="27.75" customHeight="1">
      <c r="A14" s="30"/>
      <c r="B14" s="34">
        <v>62358.25</v>
      </c>
      <c r="C14" s="35" t="str">
        <f t="shared" si="0"/>
        <v>Sixty two Thousand Three Hundred  and Fifty eight Rupees Twenty five Paise only</v>
      </c>
      <c r="D14" s="31">
        <f t="shared" si="1"/>
      </c>
      <c r="E14" s="31">
        <f t="shared" si="2"/>
        <v>62</v>
      </c>
      <c r="F14" s="31">
        <f t="shared" si="3"/>
        <v>358</v>
      </c>
      <c r="G14" s="31">
        <f t="shared" si="4"/>
        <v>3</v>
      </c>
      <c r="H14" s="31">
        <f t="shared" si="5"/>
        <v>58</v>
      </c>
      <c r="I14" s="31">
        <f t="shared" si="6"/>
        <v>25</v>
      </c>
      <c r="J14" s="31">
        <v>11</v>
      </c>
      <c r="K14" s="37" t="s">
        <v>170</v>
      </c>
      <c r="L14" s="30"/>
    </row>
    <row r="15" spans="1:12" ht="27.75" customHeight="1">
      <c r="A15" s="30"/>
      <c r="B15" s="34">
        <v>1526358.25</v>
      </c>
      <c r="C15" s="35" t="str">
        <f t="shared" si="0"/>
        <v>Fifteen Lakhs Twenty six Thousand Three Hundred  and Fifty eight Rupees Twenty five Paise only</v>
      </c>
      <c r="D15" s="31">
        <f t="shared" si="1"/>
        <v>15</v>
      </c>
      <c r="E15" s="31">
        <f t="shared" si="2"/>
        <v>26</v>
      </c>
      <c r="F15" s="31">
        <f t="shared" si="3"/>
        <v>358</v>
      </c>
      <c r="G15" s="31">
        <f t="shared" si="4"/>
        <v>3</v>
      </c>
      <c r="H15" s="31">
        <f t="shared" si="5"/>
        <v>58</v>
      </c>
      <c r="I15" s="31">
        <f t="shared" si="6"/>
        <v>25</v>
      </c>
      <c r="J15" s="31">
        <v>12</v>
      </c>
      <c r="K15" s="37" t="s">
        <v>171</v>
      </c>
      <c r="L15" s="30"/>
    </row>
    <row r="16" spans="1:12" ht="27.75" customHeight="1">
      <c r="A16" s="30"/>
      <c r="B16" s="34">
        <v>9825367.25</v>
      </c>
      <c r="C16" s="35" t="str">
        <f t="shared" si="0"/>
        <v>Ninety eight Lakhs Twenty five Thousand Three Hundred  and Sixty seven Rupees Twenty five Paise only</v>
      </c>
      <c r="D16" s="31">
        <f t="shared" si="1"/>
        <v>98</v>
      </c>
      <c r="E16" s="31">
        <f t="shared" si="2"/>
        <v>25</v>
      </c>
      <c r="F16" s="31">
        <f t="shared" si="3"/>
        <v>367</v>
      </c>
      <c r="G16" s="31">
        <f t="shared" si="4"/>
        <v>3</v>
      </c>
      <c r="H16" s="31">
        <f t="shared" si="5"/>
        <v>67</v>
      </c>
      <c r="I16" s="31">
        <f t="shared" si="6"/>
        <v>25</v>
      </c>
      <c r="J16" s="31">
        <v>13</v>
      </c>
      <c r="K16" s="37" t="s">
        <v>172</v>
      </c>
      <c r="L16" s="30"/>
    </row>
    <row r="17" spans="1:12" ht="27.75" customHeight="1">
      <c r="A17" s="30"/>
      <c r="B17" s="34">
        <v>25698.25</v>
      </c>
      <c r="C17" s="35" t="str">
        <f t="shared" si="0"/>
        <v>Twenty five Thousand Six Hundred  and Ninety eight Rupees Twenty five Paise only</v>
      </c>
      <c r="D17" s="31">
        <f t="shared" si="1"/>
      </c>
      <c r="E17" s="31">
        <f t="shared" si="2"/>
        <v>25</v>
      </c>
      <c r="F17" s="31">
        <f t="shared" si="3"/>
        <v>698</v>
      </c>
      <c r="G17" s="31">
        <f t="shared" si="4"/>
        <v>6</v>
      </c>
      <c r="H17" s="31">
        <f t="shared" si="5"/>
        <v>98</v>
      </c>
      <c r="I17" s="31">
        <f t="shared" si="6"/>
        <v>25</v>
      </c>
      <c r="J17" s="31">
        <v>14</v>
      </c>
      <c r="K17" s="37" t="s">
        <v>173</v>
      </c>
      <c r="L17" s="30"/>
    </row>
    <row r="18" spans="1:12" ht="27.75" customHeight="1">
      <c r="A18" s="30"/>
      <c r="B18" s="34">
        <v>25.01</v>
      </c>
      <c r="C18" s="35" t="str">
        <f t="shared" si="0"/>
        <v>Twenty five Rupees One Paise only</v>
      </c>
      <c r="D18" s="31">
        <f t="shared" si="1"/>
      </c>
      <c r="E18" s="31">
        <f t="shared" si="2"/>
      </c>
      <c r="F18" s="31">
        <f t="shared" si="3"/>
        <v>25</v>
      </c>
      <c r="G18" s="31">
        <f t="shared" si="4"/>
      </c>
      <c r="H18" s="31">
        <f t="shared" si="5"/>
        <v>25</v>
      </c>
      <c r="I18" s="31">
        <f t="shared" si="6"/>
        <v>1</v>
      </c>
      <c r="J18" s="31">
        <v>15</v>
      </c>
      <c r="K18" s="37" t="s">
        <v>174</v>
      </c>
      <c r="L18" s="30"/>
    </row>
    <row r="19" spans="1:12" ht="27.75" customHeight="1">
      <c r="A19" s="30"/>
      <c r="B19" s="34">
        <v>26938.14</v>
      </c>
      <c r="C19" s="35" t="str">
        <f t="shared" si="0"/>
        <v>Twenty six Thousand Nine Hundred  and Thirty eight Rupees Fourteen Paise only</v>
      </c>
      <c r="D19" s="31">
        <f t="shared" si="1"/>
      </c>
      <c r="E19" s="31">
        <f t="shared" si="2"/>
        <v>26</v>
      </c>
      <c r="F19" s="31">
        <f t="shared" si="3"/>
        <v>938</v>
      </c>
      <c r="G19" s="31">
        <f t="shared" si="4"/>
        <v>9</v>
      </c>
      <c r="H19" s="31">
        <f t="shared" si="5"/>
        <v>38</v>
      </c>
      <c r="I19" s="31">
        <f t="shared" si="6"/>
        <v>14</v>
      </c>
      <c r="J19" s="31">
        <v>16</v>
      </c>
      <c r="K19" s="37" t="s">
        <v>175</v>
      </c>
      <c r="L19" s="30"/>
    </row>
    <row r="20" spans="1:12" ht="27.75" customHeight="1">
      <c r="A20" s="30"/>
      <c r="B20" s="34">
        <v>265.36</v>
      </c>
      <c r="C20" s="35" t="str">
        <f t="shared" si="0"/>
        <v>Two Hundred  and Sixty five Rupees Thirty six Paise only</v>
      </c>
      <c r="D20" s="31">
        <f t="shared" si="1"/>
      </c>
      <c r="E20" s="31">
        <f t="shared" si="2"/>
      </c>
      <c r="F20" s="31">
        <f t="shared" si="3"/>
        <v>265</v>
      </c>
      <c r="G20" s="31">
        <f t="shared" si="4"/>
        <v>2</v>
      </c>
      <c r="H20" s="31">
        <f t="shared" si="5"/>
        <v>65</v>
      </c>
      <c r="I20" s="31">
        <f t="shared" si="6"/>
        <v>36</v>
      </c>
      <c r="J20" s="31">
        <v>17</v>
      </c>
      <c r="K20" s="37" t="s">
        <v>176</v>
      </c>
      <c r="L20" s="30"/>
    </row>
    <row r="21" spans="1:12" ht="27.75" customHeight="1">
      <c r="A21" s="30"/>
      <c r="B21" s="34">
        <v>268479.26</v>
      </c>
      <c r="C21" s="35" t="str">
        <f t="shared" si="0"/>
        <v>Two Lakhs Sixty eight Thousand Four Hundred  and Seventy nine Rupees Twenty six Paise only</v>
      </c>
      <c r="D21" s="31">
        <f t="shared" si="1"/>
        <v>2</v>
      </c>
      <c r="E21" s="31">
        <f t="shared" si="2"/>
        <v>68</v>
      </c>
      <c r="F21" s="31">
        <f t="shared" si="3"/>
        <v>479</v>
      </c>
      <c r="G21" s="31">
        <f t="shared" si="4"/>
        <v>4</v>
      </c>
      <c r="H21" s="31">
        <f t="shared" si="5"/>
        <v>79</v>
      </c>
      <c r="I21" s="31">
        <f t="shared" si="6"/>
        <v>26</v>
      </c>
      <c r="J21" s="31">
        <v>18</v>
      </c>
      <c r="K21" s="37" t="s">
        <v>177</v>
      </c>
      <c r="L21" s="30"/>
    </row>
    <row r="22" spans="1:12" ht="27.75" customHeight="1">
      <c r="A22" s="30"/>
      <c r="B22" s="34">
        <v>25.36</v>
      </c>
      <c r="C22" s="35" t="str">
        <f t="shared" si="0"/>
        <v>Twenty five Rupees Thirty six Paise only</v>
      </c>
      <c r="D22" s="31">
        <f t="shared" si="1"/>
      </c>
      <c r="E22" s="31">
        <f t="shared" si="2"/>
      </c>
      <c r="F22" s="31">
        <f t="shared" si="3"/>
        <v>25</v>
      </c>
      <c r="G22" s="31">
        <f t="shared" si="4"/>
      </c>
      <c r="H22" s="31">
        <f t="shared" si="5"/>
        <v>25</v>
      </c>
      <c r="I22" s="31">
        <f t="shared" si="6"/>
        <v>36</v>
      </c>
      <c r="J22" s="31">
        <v>19</v>
      </c>
      <c r="K22" s="37" t="s">
        <v>178</v>
      </c>
      <c r="L22" s="30"/>
    </row>
    <row r="23" spans="1:12" ht="27.75" customHeight="1">
      <c r="A23" s="30"/>
      <c r="B23" s="34">
        <v>3.76</v>
      </c>
      <c r="C23" s="35" t="str">
        <f t="shared" si="0"/>
        <v>Three Rupees Seventy six Paise only</v>
      </c>
      <c r="D23" s="31">
        <f t="shared" si="1"/>
      </c>
      <c r="E23" s="31">
        <f t="shared" si="2"/>
      </c>
      <c r="F23" s="31">
        <f t="shared" si="3"/>
        <v>3</v>
      </c>
      <c r="G23" s="31">
        <f t="shared" si="4"/>
      </c>
      <c r="H23" s="31">
        <f t="shared" si="5"/>
        <v>3</v>
      </c>
      <c r="I23" s="31">
        <f t="shared" si="6"/>
        <v>76</v>
      </c>
      <c r="J23" s="31">
        <v>20</v>
      </c>
      <c r="K23" s="37" t="s">
        <v>179</v>
      </c>
      <c r="L23" s="30"/>
    </row>
    <row r="24" spans="1:12" ht="27.75" customHeight="1" thickBot="1">
      <c r="A24" s="30"/>
      <c r="B24" s="39">
        <v>25.36</v>
      </c>
      <c r="C24" s="40" t="str">
        <f t="shared" si="0"/>
        <v>Twenty five Rupees Thirty six Paise only</v>
      </c>
      <c r="D24" s="31">
        <f t="shared" si="1"/>
      </c>
      <c r="E24" s="31">
        <f t="shared" si="2"/>
      </c>
      <c r="F24" s="31">
        <f t="shared" si="3"/>
        <v>25</v>
      </c>
      <c r="G24" s="31">
        <f t="shared" si="4"/>
      </c>
      <c r="H24" s="31">
        <f t="shared" si="5"/>
        <v>25</v>
      </c>
      <c r="I24" s="31">
        <f t="shared" si="6"/>
        <v>36</v>
      </c>
      <c r="J24" s="31">
        <v>21</v>
      </c>
      <c r="K24" s="37" t="s">
        <v>180</v>
      </c>
      <c r="L24" s="30"/>
    </row>
    <row r="25" spans="1:12" ht="15.75" thickTop="1">
      <c r="A25" s="30"/>
      <c r="B25" s="188" t="s">
        <v>181</v>
      </c>
      <c r="C25" s="188"/>
      <c r="J25" s="31">
        <v>22</v>
      </c>
      <c r="K25" s="37" t="s">
        <v>182</v>
      </c>
      <c r="L25" s="30"/>
    </row>
    <row r="26" spans="1:12" ht="18.75" customHeight="1">
      <c r="A26" s="41"/>
      <c r="B26" s="42"/>
      <c r="C26" s="41"/>
      <c r="D26" s="41"/>
      <c r="E26" s="41"/>
      <c r="F26" s="41"/>
      <c r="G26" s="41"/>
      <c r="H26" s="41"/>
      <c r="I26" s="41"/>
      <c r="J26" s="41">
        <v>23</v>
      </c>
      <c r="K26" s="43" t="s">
        <v>183</v>
      </c>
      <c r="L26" s="41"/>
    </row>
    <row r="27" spans="10:11" ht="15">
      <c r="J27" s="31">
        <v>24</v>
      </c>
      <c r="K27" s="37" t="s">
        <v>184</v>
      </c>
    </row>
    <row r="28" spans="10:11" ht="15">
      <c r="J28" s="31">
        <v>25</v>
      </c>
      <c r="K28" s="37" t="s">
        <v>185</v>
      </c>
    </row>
    <row r="29" spans="10:11" ht="15">
      <c r="J29" s="31">
        <v>26</v>
      </c>
      <c r="K29" s="37" t="s">
        <v>186</v>
      </c>
    </row>
    <row r="30" spans="10:11" ht="15">
      <c r="J30" s="31">
        <v>27</v>
      </c>
      <c r="K30" s="37" t="s">
        <v>187</v>
      </c>
    </row>
    <row r="31" spans="10:11" ht="15">
      <c r="J31" s="31">
        <v>28</v>
      </c>
      <c r="K31" s="37" t="s">
        <v>188</v>
      </c>
    </row>
    <row r="32" spans="10:11" ht="15">
      <c r="J32" s="31">
        <v>29</v>
      </c>
      <c r="K32" s="37" t="s">
        <v>189</v>
      </c>
    </row>
    <row r="33" spans="10:11" ht="15">
      <c r="J33" s="31">
        <v>30</v>
      </c>
      <c r="K33" s="37" t="s">
        <v>190</v>
      </c>
    </row>
    <row r="34" spans="10:11" ht="15">
      <c r="J34" s="31">
        <v>31</v>
      </c>
      <c r="K34" s="37" t="s">
        <v>191</v>
      </c>
    </row>
    <row r="35" spans="10:11" ht="15">
      <c r="J35" s="31">
        <v>32</v>
      </c>
      <c r="K35" s="37" t="s">
        <v>192</v>
      </c>
    </row>
    <row r="36" spans="10:11" ht="15">
      <c r="J36" s="31">
        <v>33</v>
      </c>
      <c r="K36" s="37" t="s">
        <v>193</v>
      </c>
    </row>
    <row r="37" spans="10:11" ht="15">
      <c r="J37" s="31">
        <v>34</v>
      </c>
      <c r="K37" s="37" t="s">
        <v>194</v>
      </c>
    </row>
    <row r="38" spans="10:11" ht="15">
      <c r="J38" s="31">
        <v>35</v>
      </c>
      <c r="K38" s="37" t="s">
        <v>195</v>
      </c>
    </row>
    <row r="39" spans="10:11" ht="15">
      <c r="J39" s="31">
        <v>36</v>
      </c>
      <c r="K39" s="37" t="s">
        <v>196</v>
      </c>
    </row>
    <row r="40" spans="10:11" ht="15">
      <c r="J40" s="31">
        <v>37</v>
      </c>
      <c r="K40" s="37" t="s">
        <v>197</v>
      </c>
    </row>
    <row r="41" spans="10:11" ht="15">
      <c r="J41" s="31">
        <v>38</v>
      </c>
      <c r="K41" s="37" t="s">
        <v>198</v>
      </c>
    </row>
    <row r="42" spans="10:11" ht="15">
      <c r="J42" s="31">
        <v>39</v>
      </c>
      <c r="K42" s="37" t="s">
        <v>199</v>
      </c>
    </row>
    <row r="43" spans="10:11" ht="15">
      <c r="J43" s="31">
        <v>40</v>
      </c>
      <c r="K43" s="37" t="s">
        <v>200</v>
      </c>
    </row>
    <row r="44" spans="10:11" ht="15">
      <c r="J44" s="31">
        <v>41</v>
      </c>
      <c r="K44" s="37" t="s">
        <v>201</v>
      </c>
    </row>
    <row r="45" spans="10:11" ht="15">
      <c r="J45" s="31">
        <v>42</v>
      </c>
      <c r="K45" s="37" t="s">
        <v>202</v>
      </c>
    </row>
    <row r="46" spans="10:11" ht="15">
      <c r="J46" s="31">
        <v>43</v>
      </c>
      <c r="K46" s="37" t="s">
        <v>203</v>
      </c>
    </row>
    <row r="47" spans="10:11" ht="15">
      <c r="J47" s="31">
        <v>44</v>
      </c>
      <c r="K47" s="37" t="s">
        <v>204</v>
      </c>
    </row>
    <row r="48" spans="10:11" ht="15">
      <c r="J48" s="31">
        <v>45</v>
      </c>
      <c r="K48" s="37" t="s">
        <v>205</v>
      </c>
    </row>
    <row r="49" spans="10:11" ht="15">
      <c r="J49" s="31">
        <v>46</v>
      </c>
      <c r="K49" s="37" t="s">
        <v>206</v>
      </c>
    </row>
    <row r="50" spans="10:11" ht="15">
      <c r="J50" s="31">
        <v>47</v>
      </c>
      <c r="K50" s="37" t="s">
        <v>207</v>
      </c>
    </row>
    <row r="51" spans="10:11" ht="15">
      <c r="J51" s="31">
        <v>48</v>
      </c>
      <c r="K51" s="37" t="s">
        <v>208</v>
      </c>
    </row>
    <row r="52" spans="10:11" ht="15">
      <c r="J52" s="31">
        <v>49</v>
      </c>
      <c r="K52" s="37" t="s">
        <v>209</v>
      </c>
    </row>
    <row r="53" spans="10:11" ht="15">
      <c r="J53" s="31">
        <v>50</v>
      </c>
      <c r="K53" s="37" t="s">
        <v>210</v>
      </c>
    </row>
    <row r="54" spans="10:11" ht="15">
      <c r="J54" s="31">
        <v>51</v>
      </c>
      <c r="K54" s="37" t="s">
        <v>211</v>
      </c>
    </row>
    <row r="55" spans="10:11" ht="15">
      <c r="J55" s="31">
        <v>52</v>
      </c>
      <c r="K55" s="37" t="s">
        <v>212</v>
      </c>
    </row>
    <row r="56" spans="10:11" ht="15">
      <c r="J56" s="31">
        <v>53</v>
      </c>
      <c r="K56" s="37" t="s">
        <v>213</v>
      </c>
    </row>
    <row r="57" spans="10:11" ht="15">
      <c r="J57" s="31">
        <v>54</v>
      </c>
      <c r="K57" s="37" t="s">
        <v>214</v>
      </c>
    </row>
    <row r="58" spans="10:11" ht="15">
      <c r="J58" s="31">
        <v>55</v>
      </c>
      <c r="K58" s="37" t="s">
        <v>215</v>
      </c>
    </row>
    <row r="59" spans="10:11" ht="15">
      <c r="J59" s="31">
        <v>56</v>
      </c>
      <c r="K59" s="37" t="s">
        <v>216</v>
      </c>
    </row>
    <row r="60" spans="10:11" ht="15">
      <c r="J60" s="31">
        <v>57</v>
      </c>
      <c r="K60" s="37" t="s">
        <v>217</v>
      </c>
    </row>
    <row r="61" spans="10:11" ht="15">
      <c r="J61" s="31">
        <v>58</v>
      </c>
      <c r="K61" s="37" t="s">
        <v>218</v>
      </c>
    </row>
    <row r="62" spans="10:11" ht="15">
      <c r="J62" s="31">
        <v>59</v>
      </c>
      <c r="K62" s="37" t="s">
        <v>219</v>
      </c>
    </row>
    <row r="63" spans="10:11" ht="15">
      <c r="J63" s="31">
        <v>60</v>
      </c>
      <c r="K63" s="37" t="s">
        <v>220</v>
      </c>
    </row>
    <row r="64" spans="10:11" ht="15">
      <c r="J64" s="31">
        <v>61</v>
      </c>
      <c r="K64" s="37" t="s">
        <v>221</v>
      </c>
    </row>
    <row r="65" spans="10:11" ht="15">
      <c r="J65" s="31">
        <v>62</v>
      </c>
      <c r="K65" s="37" t="s">
        <v>222</v>
      </c>
    </row>
    <row r="66" spans="10:11" ht="15">
      <c r="J66" s="31">
        <v>63</v>
      </c>
      <c r="K66" s="37" t="s">
        <v>223</v>
      </c>
    </row>
    <row r="67" spans="10:11" ht="15">
      <c r="J67" s="31">
        <v>64</v>
      </c>
      <c r="K67" s="37" t="s">
        <v>224</v>
      </c>
    </row>
    <row r="68" spans="10:11" ht="15">
      <c r="J68" s="31">
        <v>65</v>
      </c>
      <c r="K68" s="37" t="s">
        <v>225</v>
      </c>
    </row>
    <row r="69" spans="10:11" ht="15">
      <c r="J69" s="31">
        <v>66</v>
      </c>
      <c r="K69" s="37" t="s">
        <v>226</v>
      </c>
    </row>
    <row r="70" spans="10:11" ht="15">
      <c r="J70" s="31">
        <v>67</v>
      </c>
      <c r="K70" s="37" t="s">
        <v>227</v>
      </c>
    </row>
    <row r="71" spans="10:11" ht="15">
      <c r="J71" s="31">
        <v>68</v>
      </c>
      <c r="K71" s="37" t="s">
        <v>228</v>
      </c>
    </row>
    <row r="72" spans="10:11" ht="15">
      <c r="J72" s="31">
        <v>69</v>
      </c>
      <c r="K72" s="37" t="s">
        <v>229</v>
      </c>
    </row>
    <row r="73" spans="10:11" ht="15">
      <c r="J73" s="31">
        <v>70</v>
      </c>
      <c r="K73" s="37" t="s">
        <v>230</v>
      </c>
    </row>
    <row r="74" spans="10:11" ht="15">
      <c r="J74" s="31">
        <v>71</v>
      </c>
      <c r="K74" s="37" t="s">
        <v>231</v>
      </c>
    </row>
    <row r="75" spans="10:11" ht="15">
      <c r="J75" s="31">
        <v>72</v>
      </c>
      <c r="K75" s="37" t="s">
        <v>232</v>
      </c>
    </row>
    <row r="76" spans="10:11" ht="15">
      <c r="J76" s="31">
        <v>73</v>
      </c>
      <c r="K76" s="37" t="s">
        <v>233</v>
      </c>
    </row>
    <row r="77" spans="10:11" ht="15">
      <c r="J77" s="31">
        <v>74</v>
      </c>
      <c r="K77" s="37" t="s">
        <v>234</v>
      </c>
    </row>
    <row r="78" spans="10:11" ht="15">
      <c r="J78" s="31">
        <v>75</v>
      </c>
      <c r="K78" s="37" t="s">
        <v>235</v>
      </c>
    </row>
    <row r="79" spans="10:11" ht="15">
      <c r="J79" s="31">
        <v>76</v>
      </c>
      <c r="K79" s="37" t="s">
        <v>236</v>
      </c>
    </row>
    <row r="80" spans="10:11" ht="15">
      <c r="J80" s="31">
        <v>77</v>
      </c>
      <c r="K80" s="37" t="s">
        <v>237</v>
      </c>
    </row>
    <row r="81" spans="10:11" ht="15">
      <c r="J81" s="31">
        <v>78</v>
      </c>
      <c r="K81" s="37" t="s">
        <v>238</v>
      </c>
    </row>
    <row r="82" spans="10:11" ht="15">
      <c r="J82" s="31">
        <v>79</v>
      </c>
      <c r="K82" s="37" t="s">
        <v>239</v>
      </c>
    </row>
    <row r="83" spans="10:11" ht="15">
      <c r="J83" s="31">
        <v>80</v>
      </c>
      <c r="K83" s="37" t="s">
        <v>240</v>
      </c>
    </row>
    <row r="84" spans="10:11" ht="15">
      <c r="J84" s="31">
        <v>81</v>
      </c>
      <c r="K84" s="37" t="s">
        <v>241</v>
      </c>
    </row>
    <row r="85" spans="10:11" ht="15">
      <c r="J85" s="31">
        <v>82</v>
      </c>
      <c r="K85" s="37" t="s">
        <v>242</v>
      </c>
    </row>
    <row r="86" spans="10:11" ht="15">
      <c r="J86" s="31">
        <v>83</v>
      </c>
      <c r="K86" s="37" t="s">
        <v>243</v>
      </c>
    </row>
    <row r="87" spans="10:11" ht="15">
      <c r="J87" s="31">
        <v>84</v>
      </c>
      <c r="K87" s="37" t="s">
        <v>244</v>
      </c>
    </row>
    <row r="88" spans="10:11" ht="15">
      <c r="J88" s="31">
        <v>85</v>
      </c>
      <c r="K88" s="37" t="s">
        <v>245</v>
      </c>
    </row>
    <row r="89" spans="10:11" ht="15">
      <c r="J89" s="31">
        <v>86</v>
      </c>
      <c r="K89" s="37" t="s">
        <v>246</v>
      </c>
    </row>
    <row r="90" spans="10:11" ht="15">
      <c r="J90" s="31">
        <v>87</v>
      </c>
      <c r="K90" s="37" t="s">
        <v>247</v>
      </c>
    </row>
    <row r="91" spans="10:11" ht="15">
      <c r="J91" s="31">
        <v>88</v>
      </c>
      <c r="K91" s="37" t="s">
        <v>248</v>
      </c>
    </row>
    <row r="92" spans="10:11" ht="15">
      <c r="J92" s="31">
        <v>89</v>
      </c>
      <c r="K92" s="37" t="s">
        <v>249</v>
      </c>
    </row>
    <row r="93" spans="10:11" ht="15">
      <c r="J93" s="31">
        <v>90</v>
      </c>
      <c r="K93" s="37" t="s">
        <v>250</v>
      </c>
    </row>
    <row r="94" spans="10:11" ht="15">
      <c r="J94" s="31">
        <v>91</v>
      </c>
      <c r="K94" s="37" t="s">
        <v>251</v>
      </c>
    </row>
    <row r="95" spans="10:11" ht="15">
      <c r="J95" s="31">
        <v>92</v>
      </c>
      <c r="K95" s="37" t="s">
        <v>252</v>
      </c>
    </row>
    <row r="96" spans="10:11" ht="15">
      <c r="J96" s="31">
        <v>93</v>
      </c>
      <c r="K96" s="37" t="s">
        <v>253</v>
      </c>
    </row>
    <row r="97" spans="10:11" ht="15">
      <c r="J97" s="31">
        <v>94</v>
      </c>
      <c r="K97" s="37" t="s">
        <v>254</v>
      </c>
    </row>
    <row r="98" spans="10:11" ht="15">
      <c r="J98" s="31">
        <v>95</v>
      </c>
      <c r="K98" s="37" t="s">
        <v>255</v>
      </c>
    </row>
    <row r="99" spans="10:11" ht="15">
      <c r="J99" s="31">
        <v>96</v>
      </c>
      <c r="K99" s="37" t="s">
        <v>256</v>
      </c>
    </row>
    <row r="100" spans="10:11" ht="15">
      <c r="J100" s="31">
        <v>97</v>
      </c>
      <c r="K100" s="37" t="s">
        <v>257</v>
      </c>
    </row>
    <row r="101" spans="10:11" ht="15">
      <c r="J101" s="31">
        <v>98</v>
      </c>
      <c r="K101" s="37" t="s">
        <v>258</v>
      </c>
    </row>
    <row r="102" spans="10:11" ht="15">
      <c r="J102" s="31">
        <v>99</v>
      </c>
      <c r="K102" s="37" t="s">
        <v>259</v>
      </c>
    </row>
    <row r="106" ht="15">
      <c r="K106" s="36"/>
    </row>
  </sheetData>
  <sheetProtection/>
  <mergeCells count="3">
    <mergeCell ref="B1:C1"/>
    <mergeCell ref="B2:C2"/>
    <mergeCell ref="B25:C2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RENUKA</dc:creator>
  <cp:keywords/>
  <dc:description/>
  <cp:lastModifiedBy>S</cp:lastModifiedBy>
  <cp:lastPrinted>2012-07-01T16:56:40Z</cp:lastPrinted>
  <dcterms:created xsi:type="dcterms:W3CDTF">2012-04-07T17:33:03Z</dcterms:created>
  <dcterms:modified xsi:type="dcterms:W3CDTF">2012-09-29T14:42:09Z</dcterms:modified>
  <cp:category/>
  <cp:version/>
  <cp:contentType/>
  <cp:contentStatus/>
</cp:coreProperties>
</file>