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980F" lockStructure="1"/>
  <bookViews>
    <workbookView xWindow="240" yWindow="15" windowWidth="19995" windowHeight="8190"/>
  </bookViews>
  <sheets>
    <sheet name="BMI &amp; BMR" sheetId="2" r:id="rId1"/>
  </sheets>
  <definedNames>
    <definedName name="ag">'BMI &amp; BMR'!$H$5</definedName>
    <definedName name="ht">'BMI &amp; BMR'!$H$4</definedName>
    <definedName name="wt">'BMI &amp; BMR'!$H$3</definedName>
  </definedNames>
  <calcPr calcId="144525"/>
</workbook>
</file>

<file path=xl/calcChain.xml><?xml version="1.0" encoding="utf-8"?>
<calcChain xmlns="http://schemas.openxmlformats.org/spreadsheetml/2006/main">
  <c r="H4" i="2" l="1"/>
  <c r="B11" i="2" s="1"/>
  <c r="H5" i="2"/>
  <c r="H3" i="2"/>
  <c r="C9" i="2" l="1"/>
  <c r="C7" i="2"/>
  <c r="B12" i="2" l="1"/>
  <c r="C8" i="2"/>
</calcChain>
</file>

<file path=xl/sharedStrings.xml><?xml version="1.0" encoding="utf-8"?>
<sst xmlns="http://schemas.openxmlformats.org/spreadsheetml/2006/main" count="38" uniqueCount="31">
  <si>
    <t>BMI Classification</t>
  </si>
  <si>
    <t>Underweight</t>
  </si>
  <si>
    <t>Normal Weight</t>
  </si>
  <si>
    <t>Overweight</t>
  </si>
  <si>
    <t>Obesity (Class 1)</t>
  </si>
  <si>
    <t>Obesity (Class 2)</t>
  </si>
  <si>
    <t>Morbid Obesity</t>
  </si>
  <si>
    <t xml:space="preserve">Height </t>
  </si>
  <si>
    <t>Weight</t>
  </si>
  <si>
    <t>Gender</t>
  </si>
  <si>
    <t>Male</t>
  </si>
  <si>
    <t>Sedentary</t>
  </si>
  <si>
    <t>Lightly Active</t>
  </si>
  <si>
    <t>Moderately Active</t>
  </si>
  <si>
    <t>Very Active</t>
  </si>
  <si>
    <t>Extra Active</t>
  </si>
  <si>
    <t>Type of Body</t>
  </si>
  <si>
    <t>Female</t>
  </si>
  <si>
    <t>CMs</t>
  </si>
  <si>
    <t>Length</t>
  </si>
  <si>
    <t>Inches</t>
  </si>
  <si>
    <t>Pounds</t>
  </si>
  <si>
    <t>KGs</t>
  </si>
  <si>
    <t>Age &amp; Gender</t>
  </si>
  <si>
    <t>ht</t>
  </si>
  <si>
    <t>wt</t>
  </si>
  <si>
    <t>ag</t>
  </si>
  <si>
    <t>Body Mass Index</t>
  </si>
  <si>
    <t>Body Mass Ratio</t>
  </si>
  <si>
    <t>BMI &amp; BMR</t>
  </si>
  <si>
    <t>Srinivas Nainala @ 944 123 9875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</si>
</sst>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8"/>
      <color theme="7" tint="-0.499984740745262"/>
      <name val="Calibri"/>
      <family val="2"/>
      <scheme val="minor"/>
    </font>
    <font>
      <b/>
      <sz val="18"/>
      <color theme="7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2" xfId="0" applyFont="1" applyFill="1" applyBorder="1" applyAlignment="1" applyProtection="1">
      <alignment vertical="center" wrapText="1"/>
      <protection hidden="1"/>
    </xf>
    <xf numFmtId="164" fontId="6" fillId="2" borderId="3" xfId="1" applyNumberFormat="1" applyFont="1" applyFill="1" applyBorder="1" applyAlignment="1" applyProtection="1">
      <alignment horizontal="center" vertical="center"/>
      <protection hidden="1"/>
    </xf>
    <xf numFmtId="164" fontId="4" fillId="2" borderId="4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Alignment="1" applyProtection="1">
      <alignment horizontal="left" vertical="center"/>
      <protection hidden="1"/>
    </xf>
    <xf numFmtId="164" fontId="2" fillId="0" borderId="0" xfId="1" applyNumberFormat="1" applyFont="1" applyFill="1" applyAlignment="1" applyProtection="1">
      <alignment horizontal="left"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164" fontId="4" fillId="2" borderId="6" xfId="1" applyNumberFormat="1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164" fontId="4" fillId="2" borderId="0" xfId="1" applyNumberFormat="1" applyFont="1" applyFill="1" applyBorder="1" applyAlignment="1" applyProtection="1">
      <alignment horizontal="left" vertical="center"/>
      <protection hidden="1"/>
    </xf>
    <xf numFmtId="43" fontId="4" fillId="2" borderId="1" xfId="1" applyFont="1" applyFill="1" applyBorder="1" applyAlignment="1" applyProtection="1">
      <alignment horizontal="center" vertical="center"/>
      <protection hidden="1"/>
    </xf>
    <xf numFmtId="43" fontId="4" fillId="2" borderId="5" xfId="1" applyFont="1" applyFill="1" applyBorder="1" applyAlignment="1" applyProtection="1">
      <alignment horizontal="center" vertical="center"/>
      <protection hidden="1"/>
    </xf>
    <xf numFmtId="43" fontId="4" fillId="2" borderId="0" xfId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43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43" fontId="2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43" fontId="2" fillId="0" borderId="0" xfId="0" applyNumberFormat="1" applyFont="1" applyFill="1" applyAlignment="1" applyProtection="1">
      <alignment horizontal="right" vertical="center"/>
      <protection hidden="1"/>
    </xf>
    <xf numFmtId="165" fontId="2" fillId="0" borderId="0" xfId="1" applyNumberFormat="1" applyFont="1" applyFill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3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selection activeCell="D4" sqref="D4"/>
    </sheetView>
  </sheetViews>
  <sheetFormatPr defaultColWidth="0" defaultRowHeight="16.5" customHeight="1" zeroHeight="1" x14ac:dyDescent="0.25"/>
  <cols>
    <col min="1" max="1" width="10.42578125" style="7" customWidth="1"/>
    <col min="2" max="2" width="25.7109375" style="23" customWidth="1"/>
    <col min="3" max="4" width="12.85546875" style="4" customWidth="1"/>
    <col min="5" max="5" width="10.42578125" style="4" customWidth="1"/>
    <col min="6" max="6" width="0.140625" style="4" customWidth="1"/>
    <col min="7" max="7" width="4.7109375" style="5" hidden="1"/>
    <col min="8" max="8" width="9.42578125" style="11" hidden="1"/>
    <col min="9" max="16384" width="9.140625" style="7" hidden="1"/>
  </cols>
  <sheetData>
    <row r="1" spans="1:8" ht="37.5" customHeight="1" x14ac:dyDescent="0.25">
      <c r="A1" s="1"/>
      <c r="B1" s="2" t="s">
        <v>29</v>
      </c>
      <c r="C1" s="2"/>
      <c r="D1" s="2"/>
      <c r="E1" s="3"/>
      <c r="H1" s="6"/>
    </row>
    <row r="2" spans="1:8" ht="18.75" customHeight="1" x14ac:dyDescent="0.25">
      <c r="A2" s="8"/>
      <c r="B2" s="9" t="s">
        <v>23</v>
      </c>
      <c r="C2" s="30">
        <v>41</v>
      </c>
      <c r="D2" s="30" t="s">
        <v>10</v>
      </c>
      <c r="E2" s="10"/>
      <c r="H2" s="6"/>
    </row>
    <row r="3" spans="1:8" ht="18.75" customHeight="1" x14ac:dyDescent="0.25">
      <c r="A3" s="8"/>
      <c r="B3" s="9" t="s">
        <v>8</v>
      </c>
      <c r="C3" s="31">
        <v>72</v>
      </c>
      <c r="D3" s="30" t="s">
        <v>22</v>
      </c>
      <c r="E3" s="10"/>
      <c r="G3" s="5" t="s">
        <v>25</v>
      </c>
      <c r="H3" s="11">
        <f>IF(D3="Pounds",C3*0.45,C3)</f>
        <v>72</v>
      </c>
    </row>
    <row r="4" spans="1:8" ht="18.75" customHeight="1" x14ac:dyDescent="0.25">
      <c r="A4" s="8"/>
      <c r="B4" s="9" t="s">
        <v>7</v>
      </c>
      <c r="C4" s="31">
        <v>174</v>
      </c>
      <c r="D4" s="30" t="s">
        <v>18</v>
      </c>
      <c r="E4" s="10"/>
      <c r="G4" s="5" t="s">
        <v>24</v>
      </c>
      <c r="H4" s="11">
        <f>IF(D4="Inches",C4*2.54,C4)</f>
        <v>174</v>
      </c>
    </row>
    <row r="5" spans="1:8" ht="18.75" customHeight="1" x14ac:dyDescent="0.25">
      <c r="A5" s="8"/>
      <c r="B5" s="9" t="s">
        <v>16</v>
      </c>
      <c r="C5" s="32" t="s">
        <v>11</v>
      </c>
      <c r="D5" s="32"/>
      <c r="E5" s="12"/>
      <c r="G5" s="5" t="s">
        <v>26</v>
      </c>
      <c r="H5" s="11">
        <f>C2</f>
        <v>41</v>
      </c>
    </row>
    <row r="6" spans="1:8" ht="18.75" customHeight="1" x14ac:dyDescent="0.25">
      <c r="A6" s="8"/>
      <c r="B6" s="13"/>
      <c r="C6" s="14"/>
      <c r="D6" s="14"/>
      <c r="E6" s="10"/>
    </row>
    <row r="7" spans="1:8" ht="18.75" customHeight="1" x14ac:dyDescent="0.25">
      <c r="A7" s="8"/>
      <c r="B7" s="9" t="s">
        <v>27</v>
      </c>
      <c r="C7" s="15">
        <f>wt/(ht/100)^2</f>
        <v>23.781212841854934</v>
      </c>
      <c r="D7" s="15"/>
      <c r="E7" s="10"/>
    </row>
    <row r="8" spans="1:8" ht="18.75" customHeight="1" x14ac:dyDescent="0.25">
      <c r="A8" s="8"/>
      <c r="B8" s="9" t="s">
        <v>0</v>
      </c>
      <c r="C8" s="15" t="str">
        <f>VLOOKUP(C7,B23:C28,2)</f>
        <v>Normal Weight</v>
      </c>
      <c r="D8" s="15"/>
      <c r="E8" s="10"/>
    </row>
    <row r="9" spans="1:8" ht="18.75" customHeight="1" x14ac:dyDescent="0.25">
      <c r="A9" s="8"/>
      <c r="B9" s="9" t="s">
        <v>28</v>
      </c>
      <c r="C9" s="15">
        <f>IF(D2="Male",66+(13.7*wt)+(5*ht)-(6.8*ag),655+(9.6*wt)+(1.8*ht)-(4.7*ag))</f>
        <v>1643.6000000000001</v>
      </c>
      <c r="D9" s="15"/>
      <c r="E9" s="10"/>
    </row>
    <row r="10" spans="1:8" ht="18.75" customHeight="1" x14ac:dyDescent="0.25">
      <c r="A10" s="16"/>
      <c r="B10" s="17"/>
      <c r="C10" s="17"/>
      <c r="D10" s="17"/>
      <c r="E10" s="10"/>
    </row>
    <row r="11" spans="1:8" ht="18.75" customHeight="1" x14ac:dyDescent="0.25">
      <c r="A11" s="8"/>
      <c r="B11" s="18" t="str">
        <f>"Your weight should be between "&amp;TEXT((ht/100)^2*20,"###.##")&amp;" KGs and "&amp;TEXT((ht/100)^2*25,"###.##")&amp;" KGs "</f>
        <v xml:space="preserve">Your weight should be between 60.55 KGs and 75.69 KGs </v>
      </c>
      <c r="C11" s="18"/>
      <c r="D11" s="18"/>
      <c r="E11" s="10"/>
    </row>
    <row r="12" spans="1:8" ht="30" customHeight="1" x14ac:dyDescent="0.25">
      <c r="A12" s="8"/>
      <c r="B12" s="18" t="str">
        <f>"Your approximate daily intake should be "&amp;IF(C7&lt;20,"more than ",IF(C7&gt;25,"lesser than ",""))&amp;TEXT(C9*VLOOKUP(C5,B16:C20,2,FALSE),"##,###.##")&amp;" Calories"&amp;" to "&amp;IF(C7&lt;20,"increase your",IF(C7&gt;25,"reduce your","maintain this"))&amp;" weight."</f>
        <v>Your approximate daily intake should be 1,972.32 Calories to maintain this weight.</v>
      </c>
      <c r="C12" s="18"/>
      <c r="D12" s="18"/>
      <c r="E12" s="10"/>
      <c r="H12" s="19"/>
    </row>
    <row r="13" spans="1:8" ht="37.5" customHeight="1" thickBot="1" x14ac:dyDescent="0.3">
      <c r="A13" s="20"/>
      <c r="B13" s="21" t="s">
        <v>30</v>
      </c>
      <c r="C13" s="21"/>
      <c r="D13" s="21"/>
      <c r="E13" s="22"/>
    </row>
    <row r="14" spans="1:8" ht="0.2" customHeight="1" x14ac:dyDescent="0.25">
      <c r="G14" s="24"/>
    </row>
    <row r="15" spans="1:8" ht="16.5" hidden="1" customHeight="1" x14ac:dyDescent="0.25">
      <c r="B15" s="25" t="s">
        <v>16</v>
      </c>
      <c r="E15" s="25" t="s">
        <v>9</v>
      </c>
      <c r="G15" s="26"/>
    </row>
    <row r="16" spans="1:8" ht="16.5" hidden="1" customHeight="1" x14ac:dyDescent="0.25">
      <c r="B16" s="23" t="s">
        <v>11</v>
      </c>
      <c r="C16" s="4">
        <v>1.2</v>
      </c>
      <c r="E16" s="23" t="s">
        <v>10</v>
      </c>
      <c r="G16" s="26"/>
    </row>
    <row r="17" spans="2:8" ht="16.5" hidden="1" customHeight="1" x14ac:dyDescent="0.25">
      <c r="B17" s="23" t="s">
        <v>12</v>
      </c>
      <c r="C17" s="4">
        <v>1.375</v>
      </c>
      <c r="E17" s="23" t="s">
        <v>17</v>
      </c>
    </row>
    <row r="18" spans="2:8" ht="16.5" hidden="1" customHeight="1" x14ac:dyDescent="0.25">
      <c r="B18" s="23" t="s">
        <v>13</v>
      </c>
      <c r="C18" s="4">
        <v>1.55</v>
      </c>
    </row>
    <row r="19" spans="2:8" ht="16.5" hidden="1" customHeight="1" x14ac:dyDescent="0.25">
      <c r="B19" s="23" t="s">
        <v>14</v>
      </c>
      <c r="C19" s="4">
        <v>1.7250000000000001</v>
      </c>
      <c r="E19" s="25" t="s">
        <v>19</v>
      </c>
      <c r="F19" s="27"/>
    </row>
    <row r="20" spans="2:8" ht="16.5" hidden="1" customHeight="1" x14ac:dyDescent="0.25">
      <c r="B20" s="23" t="s">
        <v>15</v>
      </c>
      <c r="C20" s="4">
        <v>1.9</v>
      </c>
      <c r="E20" s="4" t="s">
        <v>20</v>
      </c>
      <c r="F20" s="28"/>
    </row>
    <row r="21" spans="2:8" ht="16.5" hidden="1" customHeight="1" x14ac:dyDescent="0.25">
      <c r="E21" s="4" t="s">
        <v>18</v>
      </c>
      <c r="F21" s="28"/>
    </row>
    <row r="22" spans="2:8" ht="16.5" hidden="1" customHeight="1" x14ac:dyDescent="0.25">
      <c r="B22" s="25" t="s">
        <v>0</v>
      </c>
    </row>
    <row r="23" spans="2:8" ht="16.5" hidden="1" customHeight="1" x14ac:dyDescent="0.25">
      <c r="B23" s="29">
        <v>0</v>
      </c>
      <c r="C23" s="4" t="s">
        <v>1</v>
      </c>
      <c r="E23" s="25" t="s">
        <v>8</v>
      </c>
    </row>
    <row r="24" spans="2:8" ht="16.5" hidden="1" customHeight="1" x14ac:dyDescent="0.25">
      <c r="B24" s="29">
        <v>18.5</v>
      </c>
      <c r="C24" s="4" t="s">
        <v>2</v>
      </c>
      <c r="E24" s="4" t="s">
        <v>21</v>
      </c>
      <c r="G24" s="7"/>
      <c r="H24" s="7"/>
    </row>
    <row r="25" spans="2:8" ht="16.5" hidden="1" customHeight="1" x14ac:dyDescent="0.25">
      <c r="B25" s="29">
        <v>25</v>
      </c>
      <c r="C25" s="4" t="s">
        <v>3</v>
      </c>
      <c r="E25" s="4" t="s">
        <v>22</v>
      </c>
      <c r="G25" s="7"/>
      <c r="H25" s="7"/>
    </row>
    <row r="26" spans="2:8" ht="16.5" hidden="1" customHeight="1" x14ac:dyDescent="0.25">
      <c r="B26" s="29">
        <v>30</v>
      </c>
      <c r="C26" s="4" t="s">
        <v>4</v>
      </c>
      <c r="G26" s="7"/>
      <c r="H26" s="7"/>
    </row>
    <row r="27" spans="2:8" ht="16.5" hidden="1" customHeight="1" x14ac:dyDescent="0.25">
      <c r="B27" s="29">
        <v>35</v>
      </c>
      <c r="C27" s="4" t="s">
        <v>5</v>
      </c>
      <c r="G27" s="7"/>
      <c r="H27" s="7"/>
    </row>
    <row r="28" spans="2:8" ht="16.5" hidden="1" customHeight="1" x14ac:dyDescent="0.25">
      <c r="B28" s="29">
        <v>40</v>
      </c>
      <c r="C28" s="4" t="s">
        <v>6</v>
      </c>
      <c r="G28" s="7"/>
      <c r="H28" s="7"/>
    </row>
    <row r="29" spans="2:8" ht="16.5" hidden="1" customHeight="1" x14ac:dyDescent="0.25"/>
    <row r="30" spans="2:8" ht="16.5" hidden="1" customHeight="1" x14ac:dyDescent="0.25"/>
    <row r="31" spans="2:8" ht="16.5" hidden="1" customHeight="1" x14ac:dyDescent="0.25"/>
    <row r="32" spans="2:8" ht="16.5" hidden="1" customHeight="1" x14ac:dyDescent="0.25"/>
    <row r="33" ht="16.5" hidden="1" customHeight="1" x14ac:dyDescent="0.25"/>
    <row r="34" ht="16.5" hidden="1" customHeight="1" x14ac:dyDescent="0.25"/>
    <row r="35" ht="16.5" hidden="1" customHeight="1" x14ac:dyDescent="0.25"/>
    <row r="36" ht="16.5" hidden="1" customHeight="1" x14ac:dyDescent="0.25"/>
    <row r="37" ht="16.5" hidden="1" customHeight="1" x14ac:dyDescent="0.25"/>
    <row r="38" ht="16.5" hidden="1" customHeight="1" x14ac:dyDescent="0.25"/>
    <row r="39" ht="16.5" hidden="1" customHeight="1" x14ac:dyDescent="0.25"/>
    <row r="40" ht="16.5" hidden="1" customHeight="1" x14ac:dyDescent="0.25"/>
    <row r="41" ht="16.5" hidden="1" customHeight="1" x14ac:dyDescent="0.25"/>
    <row r="42" ht="16.5" hidden="1" customHeight="1" x14ac:dyDescent="0.25"/>
    <row r="43" ht="16.5" hidden="1" customHeight="1" x14ac:dyDescent="0.25"/>
    <row r="44" ht="16.5" hidden="1" customHeight="1" x14ac:dyDescent="0.25"/>
    <row r="45" ht="16.5" hidden="1" customHeight="1" x14ac:dyDescent="0.25"/>
    <row r="46" ht="16.5" hidden="1" customHeight="1" x14ac:dyDescent="0.25"/>
    <row r="47" ht="16.5" hidden="1" customHeight="1" x14ac:dyDescent="0.25"/>
    <row r="48" ht="16.5" hidden="1" customHeight="1" x14ac:dyDescent="0.25"/>
    <row r="49" ht="16.5" hidden="1" customHeight="1" x14ac:dyDescent="0.25"/>
    <row r="50" ht="16.5" hidden="1" customHeight="1" x14ac:dyDescent="0.25"/>
    <row r="51" ht="16.5" hidden="1" customHeight="1" x14ac:dyDescent="0.25"/>
  </sheetData>
  <sheetProtection password="980F" sheet="1" objects="1" scenarios="1" selectLockedCells="1"/>
  <mergeCells count="8">
    <mergeCell ref="B1:D1"/>
    <mergeCell ref="B13:D13"/>
    <mergeCell ref="C7:D7"/>
    <mergeCell ref="C8:D8"/>
    <mergeCell ref="C9:D9"/>
    <mergeCell ref="B12:D12"/>
    <mergeCell ref="B11:D11"/>
    <mergeCell ref="C5:D5"/>
  </mergeCells>
  <dataValidations count="4">
    <dataValidation type="list" allowBlank="1" showInputMessage="1" showErrorMessage="1" sqref="C5 E6:E13">
      <formula1>$B$16:$B$20</formula1>
    </dataValidation>
    <dataValidation type="list" allowBlank="1" showInputMessage="1" showErrorMessage="1" sqref="D2">
      <formula1>$E$16:$E$17</formula1>
    </dataValidation>
    <dataValidation type="list" allowBlank="1" showInputMessage="1" showErrorMessage="1" sqref="D4">
      <formula1>$E$20:$E$21</formula1>
    </dataValidation>
    <dataValidation type="list" allowBlank="1" showInputMessage="1" showErrorMessage="1" sqref="D3">
      <formula1>$E$24:$E$25</formula1>
    </dataValidation>
  </dataValidation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BMI &amp; BMR</vt:lpstr>
      <vt:lpstr>ag</vt:lpstr>
      <vt:lpstr>ht</vt:lpstr>
      <vt:lpstr>wt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srinivasnainala</dc:creator>
  <cp:lastModifiedBy>srinivasnainala</cp:lastModifiedBy>
  <cp:lastPrinted>2012-11-28T07:45:10Z</cp:lastPrinted>
  <dcterms:created xsi:type="dcterms:W3CDTF">2012-07-18T01:11:04Z</dcterms:created>
  <dcterms:modified xsi:type="dcterms:W3CDTF">2012-11-28T07:45:49Z</dcterms:modified>
</cp:coreProperties>
</file>